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128"/>
  <workbookPr defaultThemeVersion="124226"/>
  <bookViews>
    <workbookView xWindow="65416" yWindow="65416" windowWidth="20730" windowHeight="11160" activeTab="3"/>
  </bookViews>
  <sheets>
    <sheet name="Instructions" sheetId="4" r:id="rId1"/>
    <sheet name="Rate Card" sheetId="11" state="hidden" r:id="rId2"/>
    <sheet name="Deliverables" sheetId="1" state="hidden" r:id="rId3"/>
    <sheet name="DAMS Cost Matrix" sheetId="12" r:id="rId4"/>
    <sheet name="Summary" sheetId="9" state="hidden" r:id="rId5"/>
  </sheets>
  <definedNames>
    <definedName name="_xlnm.Print_Area" localSheetId="2">'Deliverables'!$A$2:$E$171</definedName>
    <definedName name="_xlnm.Print_Area" localSheetId="0">'Instructions'!$A$3:$A$10</definedName>
    <definedName name="_xlnm.Print_Area" localSheetId="1">'Rate Card'!$A$2:$B$23</definedName>
    <definedName name="_xlnm.Print_Area" localSheetId="4">'Summary'!$A$2:$D$18</definedName>
    <definedName name="_xlnm.Print_Titles" localSheetId="2">'Deliverables'!$2:$3</definedName>
  </definedNames>
  <calcPr calcId="191029"/>
  <extLst/>
</workbook>
</file>

<file path=xl/sharedStrings.xml><?xml version="1.0" encoding="utf-8"?>
<sst xmlns="http://schemas.openxmlformats.org/spreadsheetml/2006/main" count="69" uniqueCount="51">
  <si>
    <t>Hourly Rate</t>
  </si>
  <si>
    <t>Hours</t>
  </si>
  <si>
    <t>Cost</t>
  </si>
  <si>
    <t>INSTRUCTIONS</t>
  </si>
  <si>
    <t>Total Cost</t>
  </si>
  <si>
    <t>Rate Card</t>
  </si>
  <si>
    <t>Deliverables Worksheet</t>
  </si>
  <si>
    <t>Deliverable</t>
  </si>
  <si>
    <t>Cost Summary</t>
  </si>
  <si>
    <t>Task/Phase</t>
  </si>
  <si>
    <t>Total Hours</t>
  </si>
  <si>
    <t>7.)  Payment for services under this contract are deliverable-based.  The hours listed are  for any task or deliverable are for informational purposes only and will not be binding on the Commonwealth</t>
  </si>
  <si>
    <t>Position</t>
  </si>
  <si>
    <t xml:space="preserve">2.)  Formulas are imbedded in the Worksheets. Offeror's must verify that all calculations, subtotal costs and grand total costs are accurate. </t>
  </si>
  <si>
    <t xml:space="preserve">3.)  Rate Card: Fill in the Position and Hourly Rate columns. </t>
  </si>
  <si>
    <t>4.)  Deliverables: Fill in the total number of hours for each position per deliverable. All other information is linked and will calculate automatically.</t>
  </si>
  <si>
    <t>Total Maintinance and Support Cost - Base Year</t>
  </si>
  <si>
    <t>Total Deliverable Cost - Base Year</t>
  </si>
  <si>
    <t>Grand Total Cost Base Year (Deliverables and Maintenance and Support)</t>
  </si>
  <si>
    <t>Total Deliverable Hours - Base Year</t>
  </si>
  <si>
    <t>Total Maintinance and Support Cost - Renewal Years</t>
  </si>
  <si>
    <t>Grand Total Cost Base Year &amp; Renewal Years (Deliverables and Maintenance and Support)</t>
  </si>
  <si>
    <t>Implementation</t>
  </si>
  <si>
    <t>BSE Approved Implementation Plan</t>
  </si>
  <si>
    <t>Implementation Report and Completed Transition approved by BSE</t>
  </si>
  <si>
    <t>Training</t>
  </si>
  <si>
    <t>Printed User Guides/Training documentation</t>
  </si>
  <si>
    <t>Software Updates</t>
  </si>
  <si>
    <t>Maintenance and Support</t>
  </si>
  <si>
    <t>Monthly Status and SLA Report</t>
  </si>
  <si>
    <t>Outgoing Transition</t>
  </si>
  <si>
    <t>Outgoing Transition Plan Approved by PDE</t>
  </si>
  <si>
    <t xml:space="preserve"> </t>
  </si>
  <si>
    <t>Yearly Cost</t>
  </si>
  <si>
    <t>5.)  Summary: All information is linked and will calculate automatically.</t>
  </si>
  <si>
    <t>Appendix H</t>
  </si>
  <si>
    <t>The completion of each training session (Approximately four (4) training sessions are anticpated)</t>
  </si>
  <si>
    <t>Each Minor Release, to include Successful System and UAT Test Results and signoff by PDE. (Approximately 30 Minor Releases Yearly)</t>
  </si>
  <si>
    <t>Each Major Release, to include Successful System and UAT Test Results and signoff by PDE. (Approximately 20 Major Releases Yearly)</t>
  </si>
  <si>
    <t>Option Year 1</t>
  </si>
  <si>
    <t>Option Year 2</t>
  </si>
  <si>
    <t>Option Year 3</t>
  </si>
  <si>
    <t>Option Year 4</t>
  </si>
  <si>
    <t>Base Year</t>
  </si>
  <si>
    <t>LOT 1</t>
  </si>
  <si>
    <t>LOT 2</t>
  </si>
  <si>
    <t>LOT 3</t>
  </si>
  <si>
    <t>1.)  Fill out all yellow highlighted cells on each worksheet.</t>
  </si>
  <si>
    <t>6.)  Please contact the Issuing Officer, Roxanne Walden, at rwalden@pa.gov with any questions or concerns.</t>
  </si>
  <si>
    <t>Pennsylvania Department of Education, Bureau of State Library</t>
  </si>
  <si>
    <t>Digital Asset Management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</si>
</sst>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#,##0;[Red]#,##0"/>
    <numFmt numFmtId="165" formatCode="&quot;$&quot;#,##0.00"/>
  </numFmts>
  <fonts count="11"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6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bgColor theme="0" tint="-0.4999699890613556"/>
      </patternFill>
    </fill>
    <fill>
      <patternFill patternType="solid">
        <fgColor rgb="FFFFFF7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0" borderId="1" xfId="0" applyFont="1" applyFill="1" applyBorder="1"/>
    <xf numFmtId="0" fontId="2" fillId="0" borderId="0" xfId="0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44" fontId="2" fillId="0" borderId="1" xfId="16" applyFont="1" applyFill="1" applyBorder="1" applyAlignment="1">
      <alignment horizontal="center"/>
    </xf>
    <xf numFmtId="0" fontId="2" fillId="3" borderId="1" xfId="0" applyFont="1" applyFill="1" applyBorder="1"/>
    <xf numFmtId="0" fontId="2" fillId="2" borderId="1" xfId="0" applyFont="1" applyFill="1" applyBorder="1" applyAlignment="1">
      <alignment horizontal="justify" vertical="top"/>
    </xf>
    <xf numFmtId="0" fontId="2" fillId="2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/>
    <xf numFmtId="3" fontId="2" fillId="0" borderId="1" xfId="0" applyNumberFormat="1" applyFont="1" applyFill="1" applyBorder="1" applyAlignment="1">
      <alignment horizontal="center"/>
    </xf>
    <xf numFmtId="3" fontId="2" fillId="0" borderId="1" xfId="16" applyNumberFormat="1" applyFont="1" applyFill="1" applyBorder="1" applyAlignment="1">
      <alignment horizontal="center"/>
    </xf>
    <xf numFmtId="44" fontId="2" fillId="0" borderId="0" xfId="16" applyFont="1"/>
    <xf numFmtId="44" fontId="2" fillId="2" borderId="1" xfId="16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44" fontId="2" fillId="4" borderId="1" xfId="16" applyFont="1" applyFill="1" applyBorder="1" applyAlignment="1">
      <alignment horizontal="center"/>
    </xf>
    <xf numFmtId="44" fontId="2" fillId="5" borderId="1" xfId="0" applyNumberFormat="1" applyFont="1" applyFill="1" applyBorder="1" applyAlignment="1">
      <alignment horizontal="left" vertical="center"/>
    </xf>
    <xf numFmtId="44" fontId="2" fillId="5" borderId="1" xfId="16" applyFont="1" applyFill="1" applyBorder="1" applyAlignment="1">
      <alignment horizontal="center" vertical="center"/>
    </xf>
    <xf numFmtId="37" fontId="2" fillId="6" borderId="1" xfId="16" applyNumberFormat="1" applyFont="1" applyFill="1" applyBorder="1" applyAlignment="1" applyProtection="1">
      <alignment horizontal="center" vertical="center"/>
      <protection locked="0"/>
    </xf>
    <xf numFmtId="49" fontId="2" fillId="6" borderId="1" xfId="16" applyNumberFormat="1" applyFont="1" applyFill="1" applyBorder="1" applyAlignment="1" applyProtection="1">
      <alignment horizontal="center" vertical="center"/>
      <protection locked="0"/>
    </xf>
    <xf numFmtId="7" fontId="2" fillId="6" borderId="1" xfId="16" applyNumberFormat="1" applyFont="1" applyFill="1" applyBorder="1" applyAlignment="1" applyProtection="1">
      <alignment horizontal="center" vertical="center"/>
      <protection locked="0"/>
    </xf>
    <xf numFmtId="44" fontId="5" fillId="5" borderId="1" xfId="16" applyFont="1" applyFill="1" applyBorder="1" applyAlignment="1">
      <alignment vertical="center"/>
    </xf>
    <xf numFmtId="164" fontId="5" fillId="5" borderId="1" xfId="16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/>
    <xf numFmtId="0" fontId="5" fillId="5" borderId="0" xfId="0" applyFont="1" applyFill="1" applyBorder="1" applyAlignment="1">
      <alignment horizontal="left" vertical="center"/>
    </xf>
    <xf numFmtId="44" fontId="5" fillId="5" borderId="0" xfId="16" applyFont="1" applyFill="1" applyBorder="1" applyAlignment="1">
      <alignment vertical="center"/>
    </xf>
    <xf numFmtId="44" fontId="5" fillId="7" borderId="1" xfId="16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2" fillId="5" borderId="1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165" fontId="10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/>
    </xf>
    <xf numFmtId="0" fontId="10" fillId="0" borderId="0" xfId="0" applyFont="1"/>
    <xf numFmtId="0" fontId="6" fillId="0" borderId="0" xfId="0" applyFont="1" applyFill="1" applyBorder="1" applyAlignment="1">
      <alignment horizontal="center"/>
    </xf>
    <xf numFmtId="44" fontId="2" fillId="9" borderId="6" xfId="16" applyFont="1" applyFill="1" applyBorder="1" applyAlignment="1">
      <alignment horizontal="center" vertical="center"/>
    </xf>
    <xf numFmtId="44" fontId="2" fillId="9" borderId="7" xfId="16" applyFont="1" applyFill="1" applyBorder="1" applyAlignment="1">
      <alignment horizontal="center" vertical="center"/>
    </xf>
    <xf numFmtId="44" fontId="2" fillId="9" borderId="5" xfId="16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5" borderId="0" xfId="0" applyFont="1" applyFill="1" applyAlignment="1">
      <alignment horizontal="center"/>
    </xf>
    <xf numFmtId="0" fontId="7" fillId="10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urrency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workbookViewId="0" topLeftCell="A1">
      <selection activeCell="A15" sqref="A15"/>
    </sheetView>
  </sheetViews>
  <sheetFormatPr defaultColWidth="9.140625" defaultRowHeight="12.75"/>
  <cols>
    <col min="1" max="1" width="137.28125" style="1" customWidth="1"/>
    <col min="2" max="5" width="51.8515625" style="1" customWidth="1"/>
    <col min="6" max="7" width="9.140625" style="1" customWidth="1"/>
    <col min="8" max="8" width="4.00390625" style="1" customWidth="1"/>
    <col min="9" max="16384" width="9.140625" style="1" customWidth="1"/>
  </cols>
  <sheetData>
    <row r="1" ht="18.75">
      <c r="A1" s="39" t="s">
        <v>35</v>
      </c>
    </row>
    <row r="3" spans="1:6" ht="26.25">
      <c r="A3" s="13" t="s">
        <v>3</v>
      </c>
      <c r="B3" s="14"/>
      <c r="C3" s="14"/>
      <c r="D3" s="14"/>
      <c r="E3" s="14"/>
      <c r="F3" s="14"/>
    </row>
    <row r="4" s="15" customFormat="1" ht="15.75">
      <c r="A4" s="37" t="s">
        <v>47</v>
      </c>
    </row>
    <row r="5" s="15" customFormat="1" ht="15.75">
      <c r="A5" s="36" t="s">
        <v>13</v>
      </c>
    </row>
    <row r="6" s="15" customFormat="1" ht="15.75" hidden="1">
      <c r="A6" s="36" t="s">
        <v>14</v>
      </c>
    </row>
    <row r="7" s="15" customFormat="1" ht="15.75" hidden="1">
      <c r="A7" s="36" t="s">
        <v>15</v>
      </c>
    </row>
    <row r="8" s="15" customFormat="1" ht="15.75" hidden="1">
      <c r="A8" s="36" t="s">
        <v>34</v>
      </c>
    </row>
    <row r="9" s="15" customFormat="1" ht="19.5" customHeight="1">
      <c r="A9" s="36" t="s">
        <v>48</v>
      </c>
    </row>
    <row r="10" s="15" customFormat="1" ht="25.5">
      <c r="A10" s="36" t="s">
        <v>11</v>
      </c>
    </row>
    <row r="11" s="15" customFormat="1" ht="15.75"/>
    <row r="12" s="15" customFormat="1" ht="15.75"/>
    <row r="13" s="15" customFormat="1" ht="15.75"/>
    <row r="14" s="15" customFormat="1" ht="15.75"/>
    <row r="15" s="15" customFormat="1" ht="15.75"/>
    <row r="16" s="15" customFormat="1" ht="15.75"/>
    <row r="17" s="15" customFormat="1" ht="15.75"/>
    <row r="18" s="15" customFormat="1" ht="15.75"/>
    <row r="19" s="15" customFormat="1" ht="15.75"/>
    <row r="20" s="15" customFormat="1" ht="15.75"/>
  </sheetData>
  <printOptions horizontalCentered="1"/>
  <pageMargins left="0.25" right="0.25" top="0.25" bottom="0.25" header="0.5" footer="0.5"/>
  <pageSetup horizontalDpi="600" verticalDpi="600" orientation="landscape" paperSize="5" scale="80" r:id="rId1"/>
  <headerFooter alignWithMargins="0">
    <oddFooter>&amp;L&amp;"Times New Roman,Regular"&amp;8Rev 4.11.2011&amp;R&amp;"Times New Roman,Regular"&amp;8Page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3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9.140625" defaultRowHeight="12.75"/>
  <cols>
    <col min="1" max="1" width="26.8515625" style="1" customWidth="1"/>
    <col min="2" max="2" width="26.00390625" style="1" customWidth="1"/>
    <col min="3" max="3" width="18.57421875" style="1" customWidth="1"/>
    <col min="4" max="16384" width="9.140625" style="1" customWidth="1"/>
  </cols>
  <sheetData>
    <row r="1" ht="12.75">
      <c r="A1" s="40" t="s">
        <v>35</v>
      </c>
    </row>
    <row r="2" spans="1:2" ht="33.75">
      <c r="A2" s="45" t="s">
        <v>5</v>
      </c>
      <c r="B2" s="45"/>
    </row>
    <row r="3" spans="1:2" ht="12.75">
      <c r="A3" s="7" t="s">
        <v>12</v>
      </c>
      <c r="B3" s="7" t="s">
        <v>0</v>
      </c>
    </row>
    <row r="4" spans="1:2" ht="12.75">
      <c r="A4" s="25" t="s">
        <v>32</v>
      </c>
      <c r="B4" s="26">
        <v>0</v>
      </c>
    </row>
    <row r="5" spans="1:2" ht="12.75">
      <c r="A5" s="25"/>
      <c r="B5" s="26">
        <v>0</v>
      </c>
    </row>
    <row r="6" spans="1:2" ht="12.75">
      <c r="A6" s="25"/>
      <c r="B6" s="26">
        <v>0</v>
      </c>
    </row>
    <row r="7" spans="1:2" ht="12.75">
      <c r="A7" s="25"/>
      <c r="B7" s="26">
        <v>0</v>
      </c>
    </row>
    <row r="8" spans="1:2" ht="12.75">
      <c r="A8" s="25"/>
      <c r="B8" s="26">
        <v>0</v>
      </c>
    </row>
    <row r="9" spans="1:2" ht="12.75">
      <c r="A9" s="25"/>
      <c r="B9" s="26">
        <v>0</v>
      </c>
    </row>
    <row r="10" spans="1:2" ht="12.75">
      <c r="A10" s="25"/>
      <c r="B10" s="26">
        <v>0</v>
      </c>
    </row>
    <row r="11" spans="1:2" ht="12.75">
      <c r="A11" s="25"/>
      <c r="B11" s="26">
        <v>0</v>
      </c>
    </row>
    <row r="12" spans="1:2" ht="12.75">
      <c r="A12" s="25"/>
      <c r="B12" s="26">
        <v>0</v>
      </c>
    </row>
    <row r="13" spans="1:2" ht="12.75">
      <c r="A13" s="25"/>
      <c r="B13" s="26">
        <v>0</v>
      </c>
    </row>
    <row r="14" spans="1:2" ht="12.75">
      <c r="A14" s="25"/>
      <c r="B14" s="26">
        <v>0</v>
      </c>
    </row>
    <row r="15" spans="1:2" ht="12.75">
      <c r="A15" s="25"/>
      <c r="B15" s="26">
        <v>0</v>
      </c>
    </row>
    <row r="16" spans="1:2" ht="12.75">
      <c r="A16" s="25"/>
      <c r="B16" s="26">
        <v>0</v>
      </c>
    </row>
    <row r="17" spans="1:2" ht="12.75">
      <c r="A17" s="25"/>
      <c r="B17" s="26">
        <v>0</v>
      </c>
    </row>
    <row r="18" spans="1:2" ht="12.75">
      <c r="A18" s="25"/>
      <c r="B18" s="26">
        <v>0</v>
      </c>
    </row>
    <row r="19" spans="1:2" ht="12.75">
      <c r="A19" s="25"/>
      <c r="B19" s="26">
        <v>0</v>
      </c>
    </row>
    <row r="20" spans="1:2" ht="12.75">
      <c r="A20" s="25"/>
      <c r="B20" s="26">
        <v>0</v>
      </c>
    </row>
    <row r="21" spans="1:2" ht="12.75">
      <c r="A21" s="25"/>
      <c r="B21" s="26">
        <v>0</v>
      </c>
    </row>
    <row r="22" spans="1:2" ht="12.75">
      <c r="A22" s="25"/>
      <c r="B22" s="26">
        <v>0</v>
      </c>
    </row>
    <row r="23" spans="1:2" ht="12.75">
      <c r="A23" s="25"/>
      <c r="B23" s="26">
        <v>0</v>
      </c>
    </row>
  </sheetData>
  <mergeCells count="1">
    <mergeCell ref="A2:B2"/>
  </mergeCells>
  <printOptions horizontalCentered="1"/>
  <pageMargins left="0.25" right="0.25" top="0.25" bottom="0.25" header="0.5" footer="0.5"/>
  <pageSetup horizontalDpi="600" verticalDpi="600" orientation="landscape" paperSize="5" scale="80" r:id="rId1"/>
  <headerFooter alignWithMargins="0">
    <oddFooter>&amp;L&amp;"Times New Roman,Regular"&amp;8Rev 4.11.2011&amp;R&amp;"Times New Roman,Regular"&amp;8Page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71"/>
  <sheetViews>
    <sheetView workbookViewId="0" topLeftCell="A1">
      <pane ySplit="3" topLeftCell="A4" activePane="bottomLeft" state="frozen"/>
      <selection pane="bottomLeft" activeCell="A4" sqref="A4:A23"/>
    </sheetView>
  </sheetViews>
  <sheetFormatPr defaultColWidth="9.140625" defaultRowHeight="12.75"/>
  <cols>
    <col min="1" max="1" width="46.421875" style="1" customWidth="1"/>
    <col min="2" max="2" width="24.421875" style="1" customWidth="1"/>
    <col min="3" max="5" width="17.28125" style="1" customWidth="1"/>
    <col min="6" max="16384" width="9.140625" style="1" customWidth="1"/>
  </cols>
  <sheetData>
    <row r="1" ht="12.75">
      <c r="A1" s="40" t="s">
        <v>35</v>
      </c>
    </row>
    <row r="2" spans="1:5" ht="33.75">
      <c r="A2" s="52" t="s">
        <v>6</v>
      </c>
      <c r="B2" s="52"/>
      <c r="C2" s="52"/>
      <c r="D2" s="52"/>
      <c r="E2" s="52"/>
    </row>
    <row r="3" spans="1:5" ht="12.75">
      <c r="A3" s="8" t="s">
        <v>7</v>
      </c>
      <c r="B3" s="8" t="s">
        <v>12</v>
      </c>
      <c r="C3" s="9" t="s">
        <v>0</v>
      </c>
      <c r="D3" s="9" t="s">
        <v>1</v>
      </c>
      <c r="E3" s="9" t="s">
        <v>2</v>
      </c>
    </row>
    <row r="4" spans="1:5" s="10" customFormat="1" ht="12.75" customHeight="1">
      <c r="A4" s="49" t="str">
        <f>CONCATENATE(Summary!$A$4," ","-"," ",Summary!$B$4)</f>
        <v>Implementation - BSE Approved Implementation Plan</v>
      </c>
      <c r="B4" s="38" t="str">
        <f>IF('Rate Card'!$A$4="","",'Rate Card'!$A$4)</f>
        <v xml:space="preserve"> </v>
      </c>
      <c r="C4" s="22">
        <f>'Rate Card'!$B$4</f>
        <v>0</v>
      </c>
      <c r="D4" s="24"/>
      <c r="E4" s="23">
        <f aca="true" t="shared" si="0" ref="E4:E23">D4*C4</f>
        <v>0</v>
      </c>
    </row>
    <row r="5" spans="1:5" s="10" customFormat="1" ht="12.75" customHeight="1">
      <c r="A5" s="50"/>
      <c r="B5" s="38" t="str">
        <f>IF('Rate Card'!$A$5="","",'Rate Card'!$A$5)</f>
        <v/>
      </c>
      <c r="C5" s="22">
        <f>'Rate Card'!$B$5</f>
        <v>0</v>
      </c>
      <c r="D5" s="24"/>
      <c r="E5" s="23">
        <f t="shared" si="0"/>
        <v>0</v>
      </c>
    </row>
    <row r="6" spans="1:5" s="10" customFormat="1" ht="12.75" customHeight="1">
      <c r="A6" s="50"/>
      <c r="B6" s="38" t="str">
        <f>IF('Rate Card'!$A$6="","",'Rate Card'!$A$6)</f>
        <v/>
      </c>
      <c r="C6" s="22">
        <f>'Rate Card'!$B$6</f>
        <v>0</v>
      </c>
      <c r="D6" s="24"/>
      <c r="E6" s="23">
        <f t="shared" si="0"/>
        <v>0</v>
      </c>
    </row>
    <row r="7" spans="1:5" s="10" customFormat="1" ht="12.75" customHeight="1">
      <c r="A7" s="50"/>
      <c r="B7" s="38" t="str">
        <f>IF('Rate Card'!$A$7="","",'Rate Card'!$A$7)</f>
        <v/>
      </c>
      <c r="C7" s="22">
        <f>'Rate Card'!$B$7</f>
        <v>0</v>
      </c>
      <c r="D7" s="24"/>
      <c r="E7" s="23">
        <f t="shared" si="0"/>
        <v>0</v>
      </c>
    </row>
    <row r="8" spans="1:5" s="10" customFormat="1" ht="12.75" customHeight="1">
      <c r="A8" s="50"/>
      <c r="B8" s="38" t="str">
        <f>IF('Rate Card'!$A$8="","",'Rate Card'!$A$8)</f>
        <v/>
      </c>
      <c r="C8" s="22">
        <f>'Rate Card'!$B$8</f>
        <v>0</v>
      </c>
      <c r="D8" s="24"/>
      <c r="E8" s="23">
        <f t="shared" si="0"/>
        <v>0</v>
      </c>
    </row>
    <row r="9" spans="1:5" s="10" customFormat="1" ht="12.75" customHeight="1">
      <c r="A9" s="50"/>
      <c r="B9" s="38" t="str">
        <f>IF('Rate Card'!$A$9="","",'Rate Card'!$A$9)</f>
        <v/>
      </c>
      <c r="C9" s="22">
        <f>'Rate Card'!$B$9</f>
        <v>0</v>
      </c>
      <c r="D9" s="24"/>
      <c r="E9" s="23">
        <f t="shared" si="0"/>
        <v>0</v>
      </c>
    </row>
    <row r="10" spans="1:5" s="10" customFormat="1" ht="12.75" customHeight="1">
      <c r="A10" s="50"/>
      <c r="B10" s="38" t="str">
        <f>IF('Rate Card'!$A$10="","",'Rate Card'!$A$10)</f>
        <v/>
      </c>
      <c r="C10" s="22">
        <f>'Rate Card'!$B$10</f>
        <v>0</v>
      </c>
      <c r="D10" s="24"/>
      <c r="E10" s="23">
        <f t="shared" si="0"/>
        <v>0</v>
      </c>
    </row>
    <row r="11" spans="1:5" s="10" customFormat="1" ht="12.75" customHeight="1">
      <c r="A11" s="50"/>
      <c r="B11" s="38" t="str">
        <f>IF('Rate Card'!$A$11="","",'Rate Card'!$A$11)</f>
        <v/>
      </c>
      <c r="C11" s="22">
        <f>'Rate Card'!$B$11</f>
        <v>0</v>
      </c>
      <c r="D11" s="24"/>
      <c r="E11" s="23">
        <f t="shared" si="0"/>
        <v>0</v>
      </c>
    </row>
    <row r="12" spans="1:5" s="10" customFormat="1" ht="12.75" customHeight="1">
      <c r="A12" s="50"/>
      <c r="B12" s="38" t="str">
        <f>IF('Rate Card'!$A$12="","",'Rate Card'!$A$12)</f>
        <v/>
      </c>
      <c r="C12" s="22">
        <f>'Rate Card'!$B$12</f>
        <v>0</v>
      </c>
      <c r="D12" s="24"/>
      <c r="E12" s="23">
        <f t="shared" si="0"/>
        <v>0</v>
      </c>
    </row>
    <row r="13" spans="1:5" s="10" customFormat="1" ht="12.75" customHeight="1">
      <c r="A13" s="50"/>
      <c r="B13" s="38" t="str">
        <f>IF('Rate Card'!$A$13="","",'Rate Card'!$A$13)</f>
        <v/>
      </c>
      <c r="C13" s="22">
        <f>'Rate Card'!$B$13</f>
        <v>0</v>
      </c>
      <c r="D13" s="24"/>
      <c r="E13" s="23">
        <f t="shared" si="0"/>
        <v>0</v>
      </c>
    </row>
    <row r="14" spans="1:5" s="10" customFormat="1" ht="12.75" customHeight="1">
      <c r="A14" s="50"/>
      <c r="B14" s="38" t="str">
        <f>IF('Rate Card'!$A$14="","",'Rate Card'!$A$14)</f>
        <v/>
      </c>
      <c r="C14" s="22">
        <f>'Rate Card'!$B$14</f>
        <v>0</v>
      </c>
      <c r="D14" s="24"/>
      <c r="E14" s="23">
        <f t="shared" si="0"/>
        <v>0</v>
      </c>
    </row>
    <row r="15" spans="1:5" s="10" customFormat="1" ht="12.75" customHeight="1">
      <c r="A15" s="50"/>
      <c r="B15" s="38" t="str">
        <f>IF('Rate Card'!$A$15="","",'Rate Card'!$A$15)</f>
        <v/>
      </c>
      <c r="C15" s="22">
        <f>'Rate Card'!$B$15</f>
        <v>0</v>
      </c>
      <c r="D15" s="24"/>
      <c r="E15" s="23">
        <f t="shared" si="0"/>
        <v>0</v>
      </c>
    </row>
    <row r="16" spans="1:5" s="10" customFormat="1" ht="12.75" customHeight="1">
      <c r="A16" s="50"/>
      <c r="B16" s="38" t="str">
        <f>IF('Rate Card'!$A$16="","",'Rate Card'!$A$16)</f>
        <v/>
      </c>
      <c r="C16" s="22">
        <f>'Rate Card'!$B$16</f>
        <v>0</v>
      </c>
      <c r="D16" s="24"/>
      <c r="E16" s="23">
        <f t="shared" si="0"/>
        <v>0</v>
      </c>
    </row>
    <row r="17" spans="1:5" s="10" customFormat="1" ht="12.75" customHeight="1">
      <c r="A17" s="50"/>
      <c r="B17" s="38" t="str">
        <f>IF('Rate Card'!$A$17="","",'Rate Card'!$A$17)</f>
        <v/>
      </c>
      <c r="C17" s="22">
        <f>'Rate Card'!$B$17</f>
        <v>0</v>
      </c>
      <c r="D17" s="24"/>
      <c r="E17" s="23">
        <f t="shared" si="0"/>
        <v>0</v>
      </c>
    </row>
    <row r="18" spans="1:5" s="3" customFormat="1" ht="12.75" customHeight="1">
      <c r="A18" s="50"/>
      <c r="B18" s="38" t="str">
        <f>IF('Rate Card'!$A$18="","",'Rate Card'!$A$18)</f>
        <v/>
      </c>
      <c r="C18" s="22">
        <f>'Rate Card'!$B$18</f>
        <v>0</v>
      </c>
      <c r="D18" s="24"/>
      <c r="E18" s="23">
        <f t="shared" si="0"/>
        <v>0</v>
      </c>
    </row>
    <row r="19" spans="1:5" s="11" customFormat="1" ht="12.75" customHeight="1">
      <c r="A19" s="50"/>
      <c r="B19" s="38" t="str">
        <f>IF('Rate Card'!$A$19="","",'Rate Card'!$A$19)</f>
        <v/>
      </c>
      <c r="C19" s="22">
        <f>'Rate Card'!$B$19</f>
        <v>0</v>
      </c>
      <c r="D19" s="24"/>
      <c r="E19" s="23">
        <f t="shared" si="0"/>
        <v>0</v>
      </c>
    </row>
    <row r="20" spans="1:5" s="11" customFormat="1" ht="12.75" customHeight="1">
      <c r="A20" s="50"/>
      <c r="B20" s="38" t="str">
        <f>IF('Rate Card'!$A$20="","",'Rate Card'!$A$20)</f>
        <v/>
      </c>
      <c r="C20" s="22">
        <f>'Rate Card'!$B$20</f>
        <v>0</v>
      </c>
      <c r="D20" s="24"/>
      <c r="E20" s="23">
        <f t="shared" si="0"/>
        <v>0</v>
      </c>
    </row>
    <row r="21" spans="1:5" s="12" customFormat="1" ht="12.75" customHeight="1">
      <c r="A21" s="50"/>
      <c r="B21" s="38" t="str">
        <f>IF('Rate Card'!$A$21="","",'Rate Card'!$A$21)</f>
        <v/>
      </c>
      <c r="C21" s="22">
        <f>'Rate Card'!$B$21</f>
        <v>0</v>
      </c>
      <c r="D21" s="24"/>
      <c r="E21" s="23">
        <f t="shared" si="0"/>
        <v>0</v>
      </c>
    </row>
    <row r="22" spans="1:5" s="12" customFormat="1" ht="12.75" customHeight="1">
      <c r="A22" s="50"/>
      <c r="B22" s="38" t="str">
        <f>IF('Rate Card'!$A$22="","",'Rate Card'!$A$22)</f>
        <v/>
      </c>
      <c r="C22" s="22">
        <f>'Rate Card'!$B$22</f>
        <v>0</v>
      </c>
      <c r="D22" s="24"/>
      <c r="E22" s="23">
        <f t="shared" si="0"/>
        <v>0</v>
      </c>
    </row>
    <row r="23" spans="1:5" s="12" customFormat="1" ht="12.75" customHeight="1">
      <c r="A23" s="51"/>
      <c r="B23" s="38" t="str">
        <f>IF('Rate Card'!$A$23="","",'Rate Card'!$A$23)</f>
        <v/>
      </c>
      <c r="C23" s="22">
        <f>'Rate Card'!$B$23</f>
        <v>0</v>
      </c>
      <c r="D23" s="24"/>
      <c r="E23" s="23">
        <f t="shared" si="0"/>
        <v>0</v>
      </c>
    </row>
    <row r="24" spans="1:5" ht="12.75">
      <c r="A24" s="46"/>
      <c r="B24" s="47"/>
      <c r="C24" s="47"/>
      <c r="D24" s="47"/>
      <c r="E24" s="48"/>
    </row>
    <row r="25" spans="1:5" ht="12.75" customHeight="1">
      <c r="A25" s="49" t="str">
        <f>CONCATENATE(Summary!$A$4," ","-"," ",Summary!$B$5)</f>
        <v>Implementation - Implementation Report and Completed Transition approved by BSE</v>
      </c>
      <c r="B25" s="38" t="str">
        <f>IF('Rate Card'!$A$4="","",'Rate Card'!$A$4)</f>
        <v xml:space="preserve"> </v>
      </c>
      <c r="C25" s="22">
        <f>'Rate Card'!$B$4</f>
        <v>0</v>
      </c>
      <c r="D25" s="24"/>
      <c r="E25" s="23">
        <f aca="true" t="shared" si="1" ref="E25:E44">D25*C25</f>
        <v>0</v>
      </c>
    </row>
    <row r="26" spans="1:5" ht="12.75" customHeight="1">
      <c r="A26" s="50"/>
      <c r="B26" s="38" t="str">
        <f>IF('Rate Card'!$A$5="","",'Rate Card'!$A$5)</f>
        <v/>
      </c>
      <c r="C26" s="22">
        <f>'Rate Card'!$B$5</f>
        <v>0</v>
      </c>
      <c r="D26" s="24"/>
      <c r="E26" s="23">
        <f t="shared" si="1"/>
        <v>0</v>
      </c>
    </row>
    <row r="27" spans="1:5" ht="12.75" customHeight="1">
      <c r="A27" s="50"/>
      <c r="B27" s="38" t="str">
        <f>IF('Rate Card'!$A$6="","",'Rate Card'!$A$6)</f>
        <v/>
      </c>
      <c r="C27" s="22">
        <f>'Rate Card'!$B$6</f>
        <v>0</v>
      </c>
      <c r="D27" s="24"/>
      <c r="E27" s="23">
        <f t="shared" si="1"/>
        <v>0</v>
      </c>
    </row>
    <row r="28" spans="1:5" ht="12.75" customHeight="1">
      <c r="A28" s="50"/>
      <c r="B28" s="38" t="str">
        <f>IF('Rate Card'!$A$7="","",'Rate Card'!$A$7)</f>
        <v/>
      </c>
      <c r="C28" s="22">
        <f>'Rate Card'!$B$7</f>
        <v>0</v>
      </c>
      <c r="D28" s="24"/>
      <c r="E28" s="23">
        <f t="shared" si="1"/>
        <v>0</v>
      </c>
    </row>
    <row r="29" spans="1:5" ht="12.75" customHeight="1">
      <c r="A29" s="50"/>
      <c r="B29" s="38" t="str">
        <f>IF('Rate Card'!$A$8="","",'Rate Card'!$A$8)</f>
        <v/>
      </c>
      <c r="C29" s="22">
        <f>'Rate Card'!$B$8</f>
        <v>0</v>
      </c>
      <c r="D29" s="24"/>
      <c r="E29" s="23">
        <f t="shared" si="1"/>
        <v>0</v>
      </c>
    </row>
    <row r="30" spans="1:5" ht="12.75" customHeight="1">
      <c r="A30" s="50"/>
      <c r="B30" s="38" t="str">
        <f>IF('Rate Card'!$A$9="","",'Rate Card'!$A$9)</f>
        <v/>
      </c>
      <c r="C30" s="22">
        <f>'Rate Card'!$B$9</f>
        <v>0</v>
      </c>
      <c r="D30" s="24"/>
      <c r="E30" s="23">
        <f t="shared" si="1"/>
        <v>0</v>
      </c>
    </row>
    <row r="31" spans="1:5" ht="12.75" customHeight="1">
      <c r="A31" s="50"/>
      <c r="B31" s="38" t="str">
        <f>IF('Rate Card'!$A$10="","",'Rate Card'!$A$10)</f>
        <v/>
      </c>
      <c r="C31" s="22">
        <f>'Rate Card'!$B$10</f>
        <v>0</v>
      </c>
      <c r="D31" s="24"/>
      <c r="E31" s="23">
        <f t="shared" si="1"/>
        <v>0</v>
      </c>
    </row>
    <row r="32" spans="1:5" ht="12.75" customHeight="1">
      <c r="A32" s="50"/>
      <c r="B32" s="38" t="str">
        <f>IF('Rate Card'!$A$11="","",'Rate Card'!$A$11)</f>
        <v/>
      </c>
      <c r="C32" s="22">
        <f>'Rate Card'!$B$11</f>
        <v>0</v>
      </c>
      <c r="D32" s="24"/>
      <c r="E32" s="23">
        <f t="shared" si="1"/>
        <v>0</v>
      </c>
    </row>
    <row r="33" spans="1:5" ht="12.75" customHeight="1">
      <c r="A33" s="50"/>
      <c r="B33" s="38" t="str">
        <f>IF('Rate Card'!$A$12="","",'Rate Card'!$A$12)</f>
        <v/>
      </c>
      <c r="C33" s="22">
        <f>'Rate Card'!$B$12</f>
        <v>0</v>
      </c>
      <c r="D33" s="24"/>
      <c r="E33" s="23">
        <f t="shared" si="1"/>
        <v>0</v>
      </c>
    </row>
    <row r="34" spans="1:5" ht="12.75" customHeight="1">
      <c r="A34" s="50"/>
      <c r="B34" s="38" t="str">
        <f>IF('Rate Card'!$A$13="","",'Rate Card'!$A$13)</f>
        <v/>
      </c>
      <c r="C34" s="22">
        <f>'Rate Card'!$B$13</f>
        <v>0</v>
      </c>
      <c r="D34" s="24"/>
      <c r="E34" s="23">
        <f t="shared" si="1"/>
        <v>0</v>
      </c>
    </row>
    <row r="35" spans="1:5" ht="12.75" customHeight="1">
      <c r="A35" s="50"/>
      <c r="B35" s="38" t="str">
        <f>IF('Rate Card'!$A$14="","",'Rate Card'!$A$14)</f>
        <v/>
      </c>
      <c r="C35" s="22">
        <f>'Rate Card'!$B$14</f>
        <v>0</v>
      </c>
      <c r="D35" s="24"/>
      <c r="E35" s="23">
        <f t="shared" si="1"/>
        <v>0</v>
      </c>
    </row>
    <row r="36" spans="1:5" ht="12.75" customHeight="1">
      <c r="A36" s="50"/>
      <c r="B36" s="38" t="str">
        <f>IF('Rate Card'!$A$15="","",'Rate Card'!$A$15)</f>
        <v/>
      </c>
      <c r="C36" s="22">
        <f>'Rate Card'!$B$15</f>
        <v>0</v>
      </c>
      <c r="D36" s="24"/>
      <c r="E36" s="23">
        <f t="shared" si="1"/>
        <v>0</v>
      </c>
    </row>
    <row r="37" spans="1:5" ht="12.75" customHeight="1">
      <c r="A37" s="50"/>
      <c r="B37" s="38" t="str">
        <f>IF('Rate Card'!$A$16="","",'Rate Card'!$A$16)</f>
        <v/>
      </c>
      <c r="C37" s="22">
        <f>'Rate Card'!$B$16</f>
        <v>0</v>
      </c>
      <c r="D37" s="24"/>
      <c r="E37" s="23">
        <f t="shared" si="1"/>
        <v>0</v>
      </c>
    </row>
    <row r="38" spans="1:5" ht="12.75" customHeight="1">
      <c r="A38" s="50"/>
      <c r="B38" s="38" t="str">
        <f>IF('Rate Card'!$A$17="","",'Rate Card'!$A$17)</f>
        <v/>
      </c>
      <c r="C38" s="22">
        <f>'Rate Card'!$B$17</f>
        <v>0</v>
      </c>
      <c r="D38" s="24"/>
      <c r="E38" s="23">
        <f t="shared" si="1"/>
        <v>0</v>
      </c>
    </row>
    <row r="39" spans="1:5" ht="12.75" customHeight="1">
      <c r="A39" s="50"/>
      <c r="B39" s="38" t="str">
        <f>IF('Rate Card'!$A$18="","",'Rate Card'!$A$18)</f>
        <v/>
      </c>
      <c r="C39" s="22">
        <f>'Rate Card'!$B$18</f>
        <v>0</v>
      </c>
      <c r="D39" s="24"/>
      <c r="E39" s="23">
        <f t="shared" si="1"/>
        <v>0</v>
      </c>
    </row>
    <row r="40" spans="1:5" ht="12.75" customHeight="1">
      <c r="A40" s="50"/>
      <c r="B40" s="38" t="str">
        <f>IF('Rate Card'!$A$19="","",'Rate Card'!$A$19)</f>
        <v/>
      </c>
      <c r="C40" s="22">
        <f>'Rate Card'!$B$19</f>
        <v>0</v>
      </c>
      <c r="D40" s="24"/>
      <c r="E40" s="23">
        <f t="shared" si="1"/>
        <v>0</v>
      </c>
    </row>
    <row r="41" spans="1:5" ht="12.75" customHeight="1">
      <c r="A41" s="50"/>
      <c r="B41" s="38" t="str">
        <f>IF('Rate Card'!$A$20="","",'Rate Card'!$A$20)</f>
        <v/>
      </c>
      <c r="C41" s="22">
        <f>'Rate Card'!$B$20</f>
        <v>0</v>
      </c>
      <c r="D41" s="24"/>
      <c r="E41" s="23">
        <f t="shared" si="1"/>
        <v>0</v>
      </c>
    </row>
    <row r="42" spans="1:5" ht="12.75" customHeight="1">
      <c r="A42" s="50"/>
      <c r="B42" s="38" t="str">
        <f>IF('Rate Card'!$A$21="","",'Rate Card'!$A$21)</f>
        <v/>
      </c>
      <c r="C42" s="22">
        <f>'Rate Card'!$B$21</f>
        <v>0</v>
      </c>
      <c r="D42" s="24"/>
      <c r="E42" s="23">
        <f t="shared" si="1"/>
        <v>0</v>
      </c>
    </row>
    <row r="43" spans="1:5" ht="12.75" customHeight="1">
      <c r="A43" s="50"/>
      <c r="B43" s="38" t="str">
        <f>IF('Rate Card'!$A$22="","",'Rate Card'!$A$22)</f>
        <v/>
      </c>
      <c r="C43" s="22">
        <f>'Rate Card'!$B$22</f>
        <v>0</v>
      </c>
      <c r="D43" s="24"/>
      <c r="E43" s="23">
        <f t="shared" si="1"/>
        <v>0</v>
      </c>
    </row>
    <row r="44" spans="1:5" ht="12.75" customHeight="1">
      <c r="A44" s="51"/>
      <c r="B44" s="38" t="str">
        <f>IF('Rate Card'!$A$23="","",'Rate Card'!$A$23)</f>
        <v/>
      </c>
      <c r="C44" s="22">
        <f>'Rate Card'!$B$23</f>
        <v>0</v>
      </c>
      <c r="D44" s="24"/>
      <c r="E44" s="23">
        <f t="shared" si="1"/>
        <v>0</v>
      </c>
    </row>
    <row r="45" spans="1:5" ht="12.75">
      <c r="A45" s="46"/>
      <c r="B45" s="47"/>
      <c r="C45" s="47"/>
      <c r="D45" s="47"/>
      <c r="E45" s="48"/>
    </row>
    <row r="46" spans="1:5" ht="12.75" customHeight="1">
      <c r="A46" s="49" t="str">
        <f>CONCATENATE(Summary!$A$7," ","-"," ",Summary!$B$7)</f>
        <v>Training - The completion of each training session (Approximately four (4) training sessions are anticpated)</v>
      </c>
      <c r="B46" s="38" t="str">
        <f>IF('Rate Card'!$A$4="","",'Rate Card'!$A$4)</f>
        <v xml:space="preserve"> </v>
      </c>
      <c r="C46" s="22">
        <f>'Rate Card'!$B$4</f>
        <v>0</v>
      </c>
      <c r="D46" s="24"/>
      <c r="E46" s="23">
        <f aca="true" t="shared" si="2" ref="E46:E65">D46*C46</f>
        <v>0</v>
      </c>
    </row>
    <row r="47" spans="1:5" ht="12.75" customHeight="1">
      <c r="A47" s="50"/>
      <c r="B47" s="38" t="str">
        <f>IF('Rate Card'!$A$5="","",'Rate Card'!$A$5)</f>
        <v/>
      </c>
      <c r="C47" s="22">
        <f>'Rate Card'!$B$5</f>
        <v>0</v>
      </c>
      <c r="D47" s="24"/>
      <c r="E47" s="23">
        <f t="shared" si="2"/>
        <v>0</v>
      </c>
    </row>
    <row r="48" spans="1:5" ht="12.75" customHeight="1">
      <c r="A48" s="50"/>
      <c r="B48" s="38" t="str">
        <f>IF('Rate Card'!$A$6="","",'Rate Card'!$A$6)</f>
        <v/>
      </c>
      <c r="C48" s="22">
        <f>'Rate Card'!$B$6</f>
        <v>0</v>
      </c>
      <c r="D48" s="24"/>
      <c r="E48" s="23">
        <f t="shared" si="2"/>
        <v>0</v>
      </c>
    </row>
    <row r="49" spans="1:5" ht="12.75" customHeight="1">
      <c r="A49" s="50"/>
      <c r="B49" s="38" t="str">
        <f>IF('Rate Card'!$A$7="","",'Rate Card'!$A$7)</f>
        <v/>
      </c>
      <c r="C49" s="22">
        <f>'Rate Card'!$B$7</f>
        <v>0</v>
      </c>
      <c r="D49" s="24"/>
      <c r="E49" s="23">
        <f t="shared" si="2"/>
        <v>0</v>
      </c>
    </row>
    <row r="50" spans="1:5" ht="12.75" customHeight="1">
      <c r="A50" s="50"/>
      <c r="B50" s="38" t="str">
        <f>IF('Rate Card'!$A$8="","",'Rate Card'!$A$8)</f>
        <v/>
      </c>
      <c r="C50" s="22">
        <f>'Rate Card'!$B$8</f>
        <v>0</v>
      </c>
      <c r="D50" s="24"/>
      <c r="E50" s="23">
        <f t="shared" si="2"/>
        <v>0</v>
      </c>
    </row>
    <row r="51" spans="1:5" ht="12.75" customHeight="1">
      <c r="A51" s="50"/>
      <c r="B51" s="38" t="str">
        <f>IF('Rate Card'!$A$9="","",'Rate Card'!$A$9)</f>
        <v/>
      </c>
      <c r="C51" s="22">
        <f>'Rate Card'!$B$9</f>
        <v>0</v>
      </c>
      <c r="D51" s="24"/>
      <c r="E51" s="23">
        <f t="shared" si="2"/>
        <v>0</v>
      </c>
    </row>
    <row r="52" spans="1:5" ht="12.75" customHeight="1">
      <c r="A52" s="50"/>
      <c r="B52" s="38" t="str">
        <f>IF('Rate Card'!$A$10="","",'Rate Card'!$A$10)</f>
        <v/>
      </c>
      <c r="C52" s="22">
        <f>'Rate Card'!$B$10</f>
        <v>0</v>
      </c>
      <c r="D52" s="24"/>
      <c r="E52" s="23">
        <f t="shared" si="2"/>
        <v>0</v>
      </c>
    </row>
    <row r="53" spans="1:5" ht="12.75" customHeight="1">
      <c r="A53" s="50"/>
      <c r="B53" s="38" t="str">
        <f>IF('Rate Card'!$A$11="","",'Rate Card'!$A$11)</f>
        <v/>
      </c>
      <c r="C53" s="22">
        <f>'Rate Card'!$B$11</f>
        <v>0</v>
      </c>
      <c r="D53" s="24"/>
      <c r="E53" s="23">
        <f t="shared" si="2"/>
        <v>0</v>
      </c>
    </row>
    <row r="54" spans="1:5" ht="12.75" customHeight="1">
      <c r="A54" s="50"/>
      <c r="B54" s="38" t="str">
        <f>IF('Rate Card'!$A$12="","",'Rate Card'!$A$12)</f>
        <v/>
      </c>
      <c r="C54" s="22">
        <f>'Rate Card'!$B$12</f>
        <v>0</v>
      </c>
      <c r="D54" s="24"/>
      <c r="E54" s="23">
        <f t="shared" si="2"/>
        <v>0</v>
      </c>
    </row>
    <row r="55" spans="1:5" ht="12.75" customHeight="1">
      <c r="A55" s="50"/>
      <c r="B55" s="38" t="str">
        <f>IF('Rate Card'!$A$13="","",'Rate Card'!$A$13)</f>
        <v/>
      </c>
      <c r="C55" s="22">
        <f>'Rate Card'!$B$13</f>
        <v>0</v>
      </c>
      <c r="D55" s="24"/>
      <c r="E55" s="23">
        <f t="shared" si="2"/>
        <v>0</v>
      </c>
    </row>
    <row r="56" spans="1:5" ht="12.75" customHeight="1">
      <c r="A56" s="50"/>
      <c r="B56" s="38" t="str">
        <f>IF('Rate Card'!$A$14="","",'Rate Card'!$A$14)</f>
        <v/>
      </c>
      <c r="C56" s="22">
        <f>'Rate Card'!$B$14</f>
        <v>0</v>
      </c>
      <c r="D56" s="24"/>
      <c r="E56" s="23">
        <f t="shared" si="2"/>
        <v>0</v>
      </c>
    </row>
    <row r="57" spans="1:5" ht="12.75" customHeight="1">
      <c r="A57" s="50"/>
      <c r="B57" s="38" t="str">
        <f>IF('Rate Card'!$A$15="","",'Rate Card'!$A$15)</f>
        <v/>
      </c>
      <c r="C57" s="22">
        <f>'Rate Card'!$B$15</f>
        <v>0</v>
      </c>
      <c r="D57" s="24"/>
      <c r="E57" s="23">
        <f t="shared" si="2"/>
        <v>0</v>
      </c>
    </row>
    <row r="58" spans="1:5" ht="12.75" customHeight="1">
      <c r="A58" s="50"/>
      <c r="B58" s="38" t="str">
        <f>IF('Rate Card'!$A$16="","",'Rate Card'!$A$16)</f>
        <v/>
      </c>
      <c r="C58" s="22">
        <f>'Rate Card'!$B$16</f>
        <v>0</v>
      </c>
      <c r="D58" s="24"/>
      <c r="E58" s="23">
        <f t="shared" si="2"/>
        <v>0</v>
      </c>
    </row>
    <row r="59" spans="1:5" ht="12.75" customHeight="1">
      <c r="A59" s="50"/>
      <c r="B59" s="38" t="str">
        <f>IF('Rate Card'!$A$17="","",'Rate Card'!$A$17)</f>
        <v/>
      </c>
      <c r="C59" s="22">
        <f>'Rate Card'!$B$17</f>
        <v>0</v>
      </c>
      <c r="D59" s="24"/>
      <c r="E59" s="23">
        <f t="shared" si="2"/>
        <v>0</v>
      </c>
    </row>
    <row r="60" spans="1:5" ht="12.75" customHeight="1">
      <c r="A60" s="50"/>
      <c r="B60" s="38" t="str">
        <f>IF('Rate Card'!$A$18="","",'Rate Card'!$A$18)</f>
        <v/>
      </c>
      <c r="C60" s="22">
        <f>'Rate Card'!$B$18</f>
        <v>0</v>
      </c>
      <c r="D60" s="24"/>
      <c r="E60" s="23">
        <f t="shared" si="2"/>
        <v>0</v>
      </c>
    </row>
    <row r="61" spans="1:5" ht="12.75" customHeight="1">
      <c r="A61" s="50"/>
      <c r="B61" s="38" t="str">
        <f>IF('Rate Card'!$A$19="","",'Rate Card'!$A$19)</f>
        <v/>
      </c>
      <c r="C61" s="22">
        <f>'Rate Card'!$B$19</f>
        <v>0</v>
      </c>
      <c r="D61" s="24"/>
      <c r="E61" s="23">
        <f t="shared" si="2"/>
        <v>0</v>
      </c>
    </row>
    <row r="62" spans="1:5" ht="12.75" customHeight="1">
      <c r="A62" s="50"/>
      <c r="B62" s="38" t="str">
        <f>IF('Rate Card'!$A$20="","",'Rate Card'!$A$20)</f>
        <v/>
      </c>
      <c r="C62" s="22">
        <f>'Rate Card'!$B$20</f>
        <v>0</v>
      </c>
      <c r="D62" s="24"/>
      <c r="E62" s="23">
        <f t="shared" si="2"/>
        <v>0</v>
      </c>
    </row>
    <row r="63" spans="1:5" ht="12.75" customHeight="1">
      <c r="A63" s="50"/>
      <c r="B63" s="38" t="str">
        <f>IF('Rate Card'!$A$21="","",'Rate Card'!$A$21)</f>
        <v/>
      </c>
      <c r="C63" s="22">
        <f>'Rate Card'!$B$21</f>
        <v>0</v>
      </c>
      <c r="D63" s="24"/>
      <c r="E63" s="23">
        <f t="shared" si="2"/>
        <v>0</v>
      </c>
    </row>
    <row r="64" spans="1:5" ht="12.75" customHeight="1">
      <c r="A64" s="50"/>
      <c r="B64" s="38" t="str">
        <f>IF('Rate Card'!$A$22="","",'Rate Card'!$A$22)</f>
        <v/>
      </c>
      <c r="C64" s="22">
        <f>'Rate Card'!$B$22</f>
        <v>0</v>
      </c>
      <c r="D64" s="24"/>
      <c r="E64" s="23">
        <f t="shared" si="2"/>
        <v>0</v>
      </c>
    </row>
    <row r="65" spans="1:5" ht="12.75" customHeight="1">
      <c r="A65" s="51"/>
      <c r="B65" s="38" t="str">
        <f>IF('Rate Card'!$A$23="","",'Rate Card'!$A$23)</f>
        <v/>
      </c>
      <c r="C65" s="22">
        <f>'Rate Card'!$B$23</f>
        <v>0</v>
      </c>
      <c r="D65" s="24"/>
      <c r="E65" s="23">
        <f t="shared" si="2"/>
        <v>0</v>
      </c>
    </row>
    <row r="66" spans="1:5" ht="12.75">
      <c r="A66" s="46"/>
      <c r="B66" s="47"/>
      <c r="C66" s="47"/>
      <c r="D66" s="47"/>
      <c r="E66" s="48"/>
    </row>
    <row r="67" spans="1:5" ht="12.75" customHeight="1">
      <c r="A67" s="49" t="str">
        <f>CONCATENATE(Summary!$A$7," ","-"," ",Summary!$B$8)</f>
        <v>Training - Printed User Guides/Training documentation</v>
      </c>
      <c r="B67" s="38" t="str">
        <f>IF('Rate Card'!$A$4="","",'Rate Card'!$A$4)</f>
        <v xml:space="preserve"> </v>
      </c>
      <c r="C67" s="22">
        <f>'Rate Card'!$B$4</f>
        <v>0</v>
      </c>
      <c r="D67" s="24"/>
      <c r="E67" s="23">
        <f aca="true" t="shared" si="3" ref="E67:E86">D67*C67</f>
        <v>0</v>
      </c>
    </row>
    <row r="68" spans="1:5" ht="12.75" customHeight="1">
      <c r="A68" s="50"/>
      <c r="B68" s="38" t="str">
        <f>IF('Rate Card'!$A$5="","",'Rate Card'!$A$5)</f>
        <v/>
      </c>
      <c r="C68" s="22">
        <f>'Rate Card'!$B$5</f>
        <v>0</v>
      </c>
      <c r="D68" s="24"/>
      <c r="E68" s="23">
        <f t="shared" si="3"/>
        <v>0</v>
      </c>
    </row>
    <row r="69" spans="1:5" ht="12.75" customHeight="1">
      <c r="A69" s="50"/>
      <c r="B69" s="38" t="str">
        <f>IF('Rate Card'!$A$6="","",'Rate Card'!$A$6)</f>
        <v/>
      </c>
      <c r="C69" s="22">
        <f>'Rate Card'!$B$6</f>
        <v>0</v>
      </c>
      <c r="D69" s="24"/>
      <c r="E69" s="23">
        <f t="shared" si="3"/>
        <v>0</v>
      </c>
    </row>
    <row r="70" spans="1:5" ht="12.75" customHeight="1">
      <c r="A70" s="50"/>
      <c r="B70" s="38" t="str">
        <f>IF('Rate Card'!$A$7="","",'Rate Card'!$A$7)</f>
        <v/>
      </c>
      <c r="C70" s="22">
        <f>'Rate Card'!$B$7</f>
        <v>0</v>
      </c>
      <c r="D70" s="24"/>
      <c r="E70" s="23">
        <f t="shared" si="3"/>
        <v>0</v>
      </c>
    </row>
    <row r="71" spans="1:5" ht="12.75" customHeight="1">
      <c r="A71" s="50"/>
      <c r="B71" s="38" t="str">
        <f>IF('Rate Card'!$A$8="","",'Rate Card'!$A$8)</f>
        <v/>
      </c>
      <c r="C71" s="22">
        <f>'Rate Card'!$B$8</f>
        <v>0</v>
      </c>
      <c r="D71" s="24"/>
      <c r="E71" s="23">
        <f t="shared" si="3"/>
        <v>0</v>
      </c>
    </row>
    <row r="72" spans="1:5" ht="12.75" customHeight="1">
      <c r="A72" s="50"/>
      <c r="B72" s="38" t="str">
        <f>IF('Rate Card'!$A$9="","",'Rate Card'!$A$9)</f>
        <v/>
      </c>
      <c r="C72" s="22">
        <f>'Rate Card'!$B$9</f>
        <v>0</v>
      </c>
      <c r="D72" s="24"/>
      <c r="E72" s="23">
        <f t="shared" si="3"/>
        <v>0</v>
      </c>
    </row>
    <row r="73" spans="1:5" ht="12.75" customHeight="1">
      <c r="A73" s="50"/>
      <c r="B73" s="38" t="str">
        <f>IF('Rate Card'!$A$10="","",'Rate Card'!$A$10)</f>
        <v/>
      </c>
      <c r="C73" s="22">
        <f>'Rate Card'!$B$10</f>
        <v>0</v>
      </c>
      <c r="D73" s="24"/>
      <c r="E73" s="23">
        <f t="shared" si="3"/>
        <v>0</v>
      </c>
    </row>
    <row r="74" spans="1:5" ht="12.75" customHeight="1">
      <c r="A74" s="50"/>
      <c r="B74" s="38" t="str">
        <f>IF('Rate Card'!$A$11="","",'Rate Card'!$A$11)</f>
        <v/>
      </c>
      <c r="C74" s="22">
        <f>'Rate Card'!$B$11</f>
        <v>0</v>
      </c>
      <c r="D74" s="24"/>
      <c r="E74" s="23">
        <f t="shared" si="3"/>
        <v>0</v>
      </c>
    </row>
    <row r="75" spans="1:5" ht="12.75" customHeight="1">
      <c r="A75" s="50"/>
      <c r="B75" s="38" t="str">
        <f>IF('Rate Card'!$A$12="","",'Rate Card'!$A$12)</f>
        <v/>
      </c>
      <c r="C75" s="22">
        <f>'Rate Card'!$B$12</f>
        <v>0</v>
      </c>
      <c r="D75" s="24"/>
      <c r="E75" s="23">
        <f t="shared" si="3"/>
        <v>0</v>
      </c>
    </row>
    <row r="76" spans="1:5" ht="12.75" customHeight="1">
      <c r="A76" s="50"/>
      <c r="B76" s="38" t="str">
        <f>IF('Rate Card'!$A$13="","",'Rate Card'!$A$13)</f>
        <v/>
      </c>
      <c r="C76" s="22">
        <f>'Rate Card'!$B$13</f>
        <v>0</v>
      </c>
      <c r="D76" s="24"/>
      <c r="E76" s="23">
        <f t="shared" si="3"/>
        <v>0</v>
      </c>
    </row>
    <row r="77" spans="1:5" ht="12.75" customHeight="1">
      <c r="A77" s="50"/>
      <c r="B77" s="38" t="str">
        <f>IF('Rate Card'!$A$14="","",'Rate Card'!$A$14)</f>
        <v/>
      </c>
      <c r="C77" s="22">
        <f>'Rate Card'!$B$14</f>
        <v>0</v>
      </c>
      <c r="D77" s="24"/>
      <c r="E77" s="23">
        <f t="shared" si="3"/>
        <v>0</v>
      </c>
    </row>
    <row r="78" spans="1:5" ht="12.75" customHeight="1">
      <c r="A78" s="50"/>
      <c r="B78" s="38" t="str">
        <f>IF('Rate Card'!$A$15="","",'Rate Card'!$A$15)</f>
        <v/>
      </c>
      <c r="C78" s="22">
        <f>'Rate Card'!$B$15</f>
        <v>0</v>
      </c>
      <c r="D78" s="24"/>
      <c r="E78" s="23">
        <f t="shared" si="3"/>
        <v>0</v>
      </c>
    </row>
    <row r="79" spans="1:5" ht="12.75" customHeight="1">
      <c r="A79" s="50"/>
      <c r="B79" s="38" t="str">
        <f>IF('Rate Card'!$A$16="","",'Rate Card'!$A$16)</f>
        <v/>
      </c>
      <c r="C79" s="22">
        <f>'Rate Card'!$B$16</f>
        <v>0</v>
      </c>
      <c r="D79" s="24"/>
      <c r="E79" s="23">
        <f t="shared" si="3"/>
        <v>0</v>
      </c>
    </row>
    <row r="80" spans="1:5" ht="12.75" customHeight="1">
      <c r="A80" s="50"/>
      <c r="B80" s="38" t="str">
        <f>IF('Rate Card'!$A$17="","",'Rate Card'!$A$17)</f>
        <v/>
      </c>
      <c r="C80" s="22">
        <f>'Rate Card'!$B$17</f>
        <v>0</v>
      </c>
      <c r="D80" s="24"/>
      <c r="E80" s="23">
        <f t="shared" si="3"/>
        <v>0</v>
      </c>
    </row>
    <row r="81" spans="1:5" ht="12.75" customHeight="1">
      <c r="A81" s="50"/>
      <c r="B81" s="38" t="str">
        <f>IF('Rate Card'!$A$18="","",'Rate Card'!$A$18)</f>
        <v/>
      </c>
      <c r="C81" s="22">
        <f>'Rate Card'!$B$18</f>
        <v>0</v>
      </c>
      <c r="D81" s="24"/>
      <c r="E81" s="23">
        <f t="shared" si="3"/>
        <v>0</v>
      </c>
    </row>
    <row r="82" spans="1:5" ht="12.75" customHeight="1">
      <c r="A82" s="50"/>
      <c r="B82" s="38" t="str">
        <f>IF('Rate Card'!$A$19="","",'Rate Card'!$A$19)</f>
        <v/>
      </c>
      <c r="C82" s="22">
        <f>'Rate Card'!$B$19</f>
        <v>0</v>
      </c>
      <c r="D82" s="24"/>
      <c r="E82" s="23">
        <f t="shared" si="3"/>
        <v>0</v>
      </c>
    </row>
    <row r="83" spans="1:5" ht="12.75" customHeight="1">
      <c r="A83" s="50"/>
      <c r="B83" s="38" t="str">
        <f>IF('Rate Card'!$A$20="","",'Rate Card'!$A$20)</f>
        <v/>
      </c>
      <c r="C83" s="22">
        <f>'Rate Card'!$B$20</f>
        <v>0</v>
      </c>
      <c r="D83" s="24"/>
      <c r="E83" s="23">
        <f t="shared" si="3"/>
        <v>0</v>
      </c>
    </row>
    <row r="84" spans="1:5" ht="12.75" customHeight="1">
      <c r="A84" s="50"/>
      <c r="B84" s="38" t="str">
        <f>IF('Rate Card'!$A$21="","",'Rate Card'!$A$21)</f>
        <v/>
      </c>
      <c r="C84" s="22">
        <f>'Rate Card'!$B$21</f>
        <v>0</v>
      </c>
      <c r="D84" s="24"/>
      <c r="E84" s="23">
        <f t="shared" si="3"/>
        <v>0</v>
      </c>
    </row>
    <row r="85" spans="1:5" ht="12.75" customHeight="1">
      <c r="A85" s="50"/>
      <c r="B85" s="38" t="str">
        <f>IF('Rate Card'!$A$22="","",'Rate Card'!$A$22)</f>
        <v/>
      </c>
      <c r="C85" s="22">
        <f>'Rate Card'!$B$22</f>
        <v>0</v>
      </c>
      <c r="D85" s="24"/>
      <c r="E85" s="23">
        <f t="shared" si="3"/>
        <v>0</v>
      </c>
    </row>
    <row r="86" spans="1:5" ht="12.75" customHeight="1">
      <c r="A86" s="51"/>
      <c r="B86" s="38" t="str">
        <f>IF('Rate Card'!$A$23="","",'Rate Card'!$A$23)</f>
        <v/>
      </c>
      <c r="C86" s="22">
        <f>'Rate Card'!$B$23</f>
        <v>0</v>
      </c>
      <c r="D86" s="24"/>
      <c r="E86" s="23">
        <f t="shared" si="3"/>
        <v>0</v>
      </c>
    </row>
    <row r="87" spans="1:5" ht="12.75">
      <c r="A87" s="46"/>
      <c r="B87" s="47"/>
      <c r="C87" s="47"/>
      <c r="D87" s="47"/>
      <c r="E87" s="48"/>
    </row>
    <row r="88" spans="1:5" ht="12.75" customHeight="1">
      <c r="A88" s="49" t="str">
        <f>CONCATENATE(Summary!$A$10," ","-"," ",Summary!$B$10)</f>
        <v>Software Updates - Each Minor Release, to include Successful System and UAT Test Results and signoff by PDE. (Approximately 30 Minor Releases Yearly)</v>
      </c>
      <c r="B88" s="38" t="str">
        <f>IF('Rate Card'!$A$4="","",'Rate Card'!$A$4)</f>
        <v xml:space="preserve"> </v>
      </c>
      <c r="C88" s="22">
        <f>'Rate Card'!$B$4</f>
        <v>0</v>
      </c>
      <c r="D88" s="24"/>
      <c r="E88" s="23">
        <f aca="true" t="shared" si="4" ref="E88:E107">D88*C88</f>
        <v>0</v>
      </c>
    </row>
    <row r="89" spans="1:5" ht="12.75" customHeight="1">
      <c r="A89" s="50"/>
      <c r="B89" s="38" t="str">
        <f>IF('Rate Card'!$A$5="","",'Rate Card'!$A$5)</f>
        <v/>
      </c>
      <c r="C89" s="22">
        <f>'Rate Card'!$B$5</f>
        <v>0</v>
      </c>
      <c r="D89" s="24"/>
      <c r="E89" s="23">
        <f t="shared" si="4"/>
        <v>0</v>
      </c>
    </row>
    <row r="90" spans="1:5" ht="12.75" customHeight="1">
      <c r="A90" s="50"/>
      <c r="B90" s="38" t="str">
        <f>IF('Rate Card'!$A$6="","",'Rate Card'!$A$6)</f>
        <v/>
      </c>
      <c r="C90" s="22">
        <f>'Rate Card'!$B$6</f>
        <v>0</v>
      </c>
      <c r="D90" s="24"/>
      <c r="E90" s="23">
        <f t="shared" si="4"/>
        <v>0</v>
      </c>
    </row>
    <row r="91" spans="1:5" ht="12.75" customHeight="1">
      <c r="A91" s="50"/>
      <c r="B91" s="38" t="str">
        <f>IF('Rate Card'!$A$7="","",'Rate Card'!$A$7)</f>
        <v/>
      </c>
      <c r="C91" s="22">
        <f>'Rate Card'!$B$7</f>
        <v>0</v>
      </c>
      <c r="D91" s="24"/>
      <c r="E91" s="23">
        <f t="shared" si="4"/>
        <v>0</v>
      </c>
    </row>
    <row r="92" spans="1:5" ht="12.75" customHeight="1">
      <c r="A92" s="50"/>
      <c r="B92" s="38" t="str">
        <f>IF('Rate Card'!$A$8="","",'Rate Card'!$A$8)</f>
        <v/>
      </c>
      <c r="C92" s="22">
        <f>'Rate Card'!$B$8</f>
        <v>0</v>
      </c>
      <c r="D92" s="24"/>
      <c r="E92" s="23">
        <f t="shared" si="4"/>
        <v>0</v>
      </c>
    </row>
    <row r="93" spans="1:5" ht="12.75" customHeight="1">
      <c r="A93" s="50"/>
      <c r="B93" s="38" t="str">
        <f>IF('Rate Card'!$A$9="","",'Rate Card'!$A$9)</f>
        <v/>
      </c>
      <c r="C93" s="22">
        <f>'Rate Card'!$B$9</f>
        <v>0</v>
      </c>
      <c r="D93" s="24"/>
      <c r="E93" s="23">
        <f t="shared" si="4"/>
        <v>0</v>
      </c>
    </row>
    <row r="94" spans="1:5" ht="12.75" customHeight="1">
      <c r="A94" s="50"/>
      <c r="B94" s="38" t="str">
        <f>IF('Rate Card'!$A$10="","",'Rate Card'!$A$10)</f>
        <v/>
      </c>
      <c r="C94" s="22">
        <f>'Rate Card'!$B$10</f>
        <v>0</v>
      </c>
      <c r="D94" s="24"/>
      <c r="E94" s="23">
        <f t="shared" si="4"/>
        <v>0</v>
      </c>
    </row>
    <row r="95" spans="1:5" ht="12.75" customHeight="1">
      <c r="A95" s="50"/>
      <c r="B95" s="38" t="str">
        <f>IF('Rate Card'!$A$11="","",'Rate Card'!$A$11)</f>
        <v/>
      </c>
      <c r="C95" s="22">
        <f>'Rate Card'!$B$11</f>
        <v>0</v>
      </c>
      <c r="D95" s="24"/>
      <c r="E95" s="23">
        <f t="shared" si="4"/>
        <v>0</v>
      </c>
    </row>
    <row r="96" spans="1:5" ht="12.75" customHeight="1">
      <c r="A96" s="50"/>
      <c r="B96" s="38" t="str">
        <f>IF('Rate Card'!$A$12="","",'Rate Card'!$A$12)</f>
        <v/>
      </c>
      <c r="C96" s="22">
        <f>'Rate Card'!$B$12</f>
        <v>0</v>
      </c>
      <c r="D96" s="24"/>
      <c r="E96" s="23">
        <f t="shared" si="4"/>
        <v>0</v>
      </c>
    </row>
    <row r="97" spans="1:5" ht="12.75" customHeight="1">
      <c r="A97" s="50"/>
      <c r="B97" s="38" t="str">
        <f>IF('Rate Card'!$A$13="","",'Rate Card'!$A$13)</f>
        <v/>
      </c>
      <c r="C97" s="22">
        <f>'Rate Card'!$B$13</f>
        <v>0</v>
      </c>
      <c r="D97" s="24"/>
      <c r="E97" s="23">
        <f t="shared" si="4"/>
        <v>0</v>
      </c>
    </row>
    <row r="98" spans="1:5" ht="12.75" customHeight="1">
      <c r="A98" s="50"/>
      <c r="B98" s="38" t="str">
        <f>IF('Rate Card'!$A$14="","",'Rate Card'!$A$14)</f>
        <v/>
      </c>
      <c r="C98" s="22">
        <f>'Rate Card'!$B$14</f>
        <v>0</v>
      </c>
      <c r="D98" s="24"/>
      <c r="E98" s="23">
        <f t="shared" si="4"/>
        <v>0</v>
      </c>
    </row>
    <row r="99" spans="1:5" ht="12.75" customHeight="1">
      <c r="A99" s="50"/>
      <c r="B99" s="38" t="str">
        <f>IF('Rate Card'!$A$15="","",'Rate Card'!$A$15)</f>
        <v/>
      </c>
      <c r="C99" s="22">
        <f>'Rate Card'!$B$15</f>
        <v>0</v>
      </c>
      <c r="D99" s="24"/>
      <c r="E99" s="23">
        <f t="shared" si="4"/>
        <v>0</v>
      </c>
    </row>
    <row r="100" spans="1:5" ht="12.75" customHeight="1">
      <c r="A100" s="50"/>
      <c r="B100" s="38" t="str">
        <f>IF('Rate Card'!$A$16="","",'Rate Card'!$A$16)</f>
        <v/>
      </c>
      <c r="C100" s="22">
        <f>'Rate Card'!$B$16</f>
        <v>0</v>
      </c>
      <c r="D100" s="24"/>
      <c r="E100" s="23">
        <f t="shared" si="4"/>
        <v>0</v>
      </c>
    </row>
    <row r="101" spans="1:5" ht="12.75" customHeight="1">
      <c r="A101" s="50"/>
      <c r="B101" s="38" t="str">
        <f>IF('Rate Card'!$A$17="","",'Rate Card'!$A$17)</f>
        <v/>
      </c>
      <c r="C101" s="22">
        <f>'Rate Card'!$B$17</f>
        <v>0</v>
      </c>
      <c r="D101" s="24"/>
      <c r="E101" s="23">
        <f t="shared" si="4"/>
        <v>0</v>
      </c>
    </row>
    <row r="102" spans="1:5" ht="12.75" customHeight="1">
      <c r="A102" s="50"/>
      <c r="B102" s="38" t="str">
        <f>IF('Rate Card'!$A$18="","",'Rate Card'!$A$18)</f>
        <v/>
      </c>
      <c r="C102" s="22">
        <f>'Rate Card'!$B$18</f>
        <v>0</v>
      </c>
      <c r="D102" s="24"/>
      <c r="E102" s="23">
        <f t="shared" si="4"/>
        <v>0</v>
      </c>
    </row>
    <row r="103" spans="1:5" ht="12.75" customHeight="1">
      <c r="A103" s="50"/>
      <c r="B103" s="38" t="str">
        <f>IF('Rate Card'!$A$19="","",'Rate Card'!$A$19)</f>
        <v/>
      </c>
      <c r="C103" s="22">
        <f>'Rate Card'!$B$19</f>
        <v>0</v>
      </c>
      <c r="D103" s="24"/>
      <c r="E103" s="23">
        <f t="shared" si="4"/>
        <v>0</v>
      </c>
    </row>
    <row r="104" spans="1:5" ht="12.75" customHeight="1">
      <c r="A104" s="50"/>
      <c r="B104" s="38" t="str">
        <f>IF('Rate Card'!$A$20="","",'Rate Card'!$A$20)</f>
        <v/>
      </c>
      <c r="C104" s="22">
        <f>'Rate Card'!$B$20</f>
        <v>0</v>
      </c>
      <c r="D104" s="24"/>
      <c r="E104" s="23">
        <f t="shared" si="4"/>
        <v>0</v>
      </c>
    </row>
    <row r="105" spans="1:5" ht="12.75" customHeight="1">
      <c r="A105" s="50"/>
      <c r="B105" s="38" t="str">
        <f>IF('Rate Card'!$A$21="","",'Rate Card'!$A$21)</f>
        <v/>
      </c>
      <c r="C105" s="22">
        <f>'Rate Card'!$B$21</f>
        <v>0</v>
      </c>
      <c r="D105" s="24"/>
      <c r="E105" s="23">
        <f t="shared" si="4"/>
        <v>0</v>
      </c>
    </row>
    <row r="106" spans="1:5" ht="12.75" customHeight="1">
      <c r="A106" s="50"/>
      <c r="B106" s="38" t="str">
        <f>IF('Rate Card'!$A$22="","",'Rate Card'!$A$22)</f>
        <v/>
      </c>
      <c r="C106" s="22">
        <f>'Rate Card'!$B$22</f>
        <v>0</v>
      </c>
      <c r="D106" s="24"/>
      <c r="E106" s="23">
        <f t="shared" si="4"/>
        <v>0</v>
      </c>
    </row>
    <row r="107" spans="1:5" ht="12.75" customHeight="1">
      <c r="A107" s="51"/>
      <c r="B107" s="38" t="str">
        <f>IF('Rate Card'!$A$23="","",'Rate Card'!$A$23)</f>
        <v/>
      </c>
      <c r="C107" s="22">
        <f>'Rate Card'!$B$23</f>
        <v>0</v>
      </c>
      <c r="D107" s="24"/>
      <c r="E107" s="23">
        <f t="shared" si="4"/>
        <v>0</v>
      </c>
    </row>
    <row r="108" spans="1:5" ht="12.75">
      <c r="A108" s="46"/>
      <c r="B108" s="47"/>
      <c r="C108" s="47"/>
      <c r="D108" s="47"/>
      <c r="E108" s="48"/>
    </row>
    <row r="109" spans="1:5" ht="12.75" customHeight="1">
      <c r="A109" s="49" t="str">
        <f>CONCATENATE(Summary!$A$10," ","-"," ",Summary!$B$11)</f>
        <v>Software Updates - Each Major Release, to include Successful System and UAT Test Results and signoff by PDE. (Approximately 20 Major Releases Yearly)</v>
      </c>
      <c r="B109" s="38" t="str">
        <f>IF('Rate Card'!$A$4="","",'Rate Card'!$A$4)</f>
        <v xml:space="preserve"> </v>
      </c>
      <c r="C109" s="22">
        <f>'Rate Card'!$B$4</f>
        <v>0</v>
      </c>
      <c r="D109" s="24"/>
      <c r="E109" s="23">
        <f aca="true" t="shared" si="5" ref="E109:E128">D109*C109</f>
        <v>0</v>
      </c>
    </row>
    <row r="110" spans="1:5" ht="12.75" customHeight="1">
      <c r="A110" s="50"/>
      <c r="B110" s="38" t="str">
        <f>IF('Rate Card'!$A$5="","",'Rate Card'!$A$5)</f>
        <v/>
      </c>
      <c r="C110" s="22">
        <f>'Rate Card'!$B$5</f>
        <v>0</v>
      </c>
      <c r="D110" s="24"/>
      <c r="E110" s="23">
        <f t="shared" si="5"/>
        <v>0</v>
      </c>
    </row>
    <row r="111" spans="1:5" ht="12.75" customHeight="1">
      <c r="A111" s="50"/>
      <c r="B111" s="38" t="str">
        <f>IF('Rate Card'!$A$6="","",'Rate Card'!$A$6)</f>
        <v/>
      </c>
      <c r="C111" s="22">
        <f>'Rate Card'!$B$6</f>
        <v>0</v>
      </c>
      <c r="D111" s="24"/>
      <c r="E111" s="23">
        <f t="shared" si="5"/>
        <v>0</v>
      </c>
    </row>
    <row r="112" spans="1:5" ht="12.75" customHeight="1">
      <c r="A112" s="50"/>
      <c r="B112" s="38" t="str">
        <f>IF('Rate Card'!$A$7="","",'Rate Card'!$A$7)</f>
        <v/>
      </c>
      <c r="C112" s="22">
        <f>'Rate Card'!$B$7</f>
        <v>0</v>
      </c>
      <c r="D112" s="24"/>
      <c r="E112" s="23">
        <f t="shared" si="5"/>
        <v>0</v>
      </c>
    </row>
    <row r="113" spans="1:5" ht="12.75" customHeight="1">
      <c r="A113" s="50"/>
      <c r="B113" s="38" t="str">
        <f>IF('Rate Card'!$A$8="","",'Rate Card'!$A$8)</f>
        <v/>
      </c>
      <c r="C113" s="22">
        <f>'Rate Card'!$B$8</f>
        <v>0</v>
      </c>
      <c r="D113" s="24"/>
      <c r="E113" s="23">
        <f t="shared" si="5"/>
        <v>0</v>
      </c>
    </row>
    <row r="114" spans="1:5" ht="12.75" customHeight="1">
      <c r="A114" s="50"/>
      <c r="B114" s="38" t="str">
        <f>IF('Rate Card'!$A$9="","",'Rate Card'!$A$9)</f>
        <v/>
      </c>
      <c r="C114" s="22">
        <f>'Rate Card'!$B$9</f>
        <v>0</v>
      </c>
      <c r="D114" s="24"/>
      <c r="E114" s="23">
        <f t="shared" si="5"/>
        <v>0</v>
      </c>
    </row>
    <row r="115" spans="1:5" ht="12.75" customHeight="1">
      <c r="A115" s="50"/>
      <c r="B115" s="38" t="str">
        <f>IF('Rate Card'!$A$10="","",'Rate Card'!$A$10)</f>
        <v/>
      </c>
      <c r="C115" s="22">
        <f>'Rate Card'!$B$10</f>
        <v>0</v>
      </c>
      <c r="D115" s="24"/>
      <c r="E115" s="23">
        <f t="shared" si="5"/>
        <v>0</v>
      </c>
    </row>
    <row r="116" spans="1:5" ht="12.75" customHeight="1">
      <c r="A116" s="50"/>
      <c r="B116" s="38" t="str">
        <f>IF('Rate Card'!$A$11="","",'Rate Card'!$A$11)</f>
        <v/>
      </c>
      <c r="C116" s="22">
        <f>'Rate Card'!$B$11</f>
        <v>0</v>
      </c>
      <c r="D116" s="24"/>
      <c r="E116" s="23">
        <f t="shared" si="5"/>
        <v>0</v>
      </c>
    </row>
    <row r="117" spans="1:5" ht="12.75" customHeight="1">
      <c r="A117" s="50"/>
      <c r="B117" s="38" t="str">
        <f>IF('Rate Card'!$A$12="","",'Rate Card'!$A$12)</f>
        <v/>
      </c>
      <c r="C117" s="22">
        <f>'Rate Card'!$B$12</f>
        <v>0</v>
      </c>
      <c r="D117" s="24"/>
      <c r="E117" s="23">
        <f t="shared" si="5"/>
        <v>0</v>
      </c>
    </row>
    <row r="118" spans="1:5" ht="12.75" customHeight="1">
      <c r="A118" s="50"/>
      <c r="B118" s="38" t="str">
        <f>IF('Rate Card'!$A$13="","",'Rate Card'!$A$13)</f>
        <v/>
      </c>
      <c r="C118" s="22">
        <f>'Rate Card'!$B$13</f>
        <v>0</v>
      </c>
      <c r="D118" s="24"/>
      <c r="E118" s="23">
        <f t="shared" si="5"/>
        <v>0</v>
      </c>
    </row>
    <row r="119" spans="1:5" ht="12.75" customHeight="1">
      <c r="A119" s="50"/>
      <c r="B119" s="38" t="str">
        <f>IF('Rate Card'!$A$14="","",'Rate Card'!$A$14)</f>
        <v/>
      </c>
      <c r="C119" s="22">
        <f>'Rate Card'!$B$14</f>
        <v>0</v>
      </c>
      <c r="D119" s="24"/>
      <c r="E119" s="23">
        <f t="shared" si="5"/>
        <v>0</v>
      </c>
    </row>
    <row r="120" spans="1:5" ht="12.75" customHeight="1">
      <c r="A120" s="50"/>
      <c r="B120" s="38" t="str">
        <f>IF('Rate Card'!$A$15="","",'Rate Card'!$A$15)</f>
        <v/>
      </c>
      <c r="C120" s="22">
        <f>'Rate Card'!$B$15</f>
        <v>0</v>
      </c>
      <c r="D120" s="24"/>
      <c r="E120" s="23">
        <f t="shared" si="5"/>
        <v>0</v>
      </c>
    </row>
    <row r="121" spans="1:5" ht="12.75" customHeight="1">
      <c r="A121" s="50"/>
      <c r="B121" s="38" t="str">
        <f>IF('Rate Card'!$A$16="","",'Rate Card'!$A$16)</f>
        <v/>
      </c>
      <c r="C121" s="22">
        <f>'Rate Card'!$B$16</f>
        <v>0</v>
      </c>
      <c r="D121" s="24"/>
      <c r="E121" s="23">
        <f t="shared" si="5"/>
        <v>0</v>
      </c>
    </row>
    <row r="122" spans="1:5" ht="12.75" customHeight="1">
      <c r="A122" s="50"/>
      <c r="B122" s="38" t="str">
        <f>IF('Rate Card'!$A$17="","",'Rate Card'!$A$17)</f>
        <v/>
      </c>
      <c r="C122" s="22">
        <f>'Rate Card'!$B$17</f>
        <v>0</v>
      </c>
      <c r="D122" s="24"/>
      <c r="E122" s="23">
        <f t="shared" si="5"/>
        <v>0</v>
      </c>
    </row>
    <row r="123" spans="1:5" ht="12.75" customHeight="1">
      <c r="A123" s="50"/>
      <c r="B123" s="38" t="str">
        <f>IF('Rate Card'!$A$18="","",'Rate Card'!$A$18)</f>
        <v/>
      </c>
      <c r="C123" s="22">
        <f>'Rate Card'!$B$18</f>
        <v>0</v>
      </c>
      <c r="D123" s="24"/>
      <c r="E123" s="23">
        <f t="shared" si="5"/>
        <v>0</v>
      </c>
    </row>
    <row r="124" spans="1:5" ht="12.75" customHeight="1">
      <c r="A124" s="50"/>
      <c r="B124" s="38" t="str">
        <f>IF('Rate Card'!$A$19="","",'Rate Card'!$A$19)</f>
        <v/>
      </c>
      <c r="C124" s="22">
        <f>'Rate Card'!$B$19</f>
        <v>0</v>
      </c>
      <c r="D124" s="24"/>
      <c r="E124" s="23">
        <f t="shared" si="5"/>
        <v>0</v>
      </c>
    </row>
    <row r="125" spans="1:5" ht="12.75" customHeight="1">
      <c r="A125" s="50"/>
      <c r="B125" s="38" t="str">
        <f>IF('Rate Card'!$A$20="","",'Rate Card'!$A$20)</f>
        <v/>
      </c>
      <c r="C125" s="22">
        <f>'Rate Card'!$B$20</f>
        <v>0</v>
      </c>
      <c r="D125" s="24"/>
      <c r="E125" s="23">
        <f t="shared" si="5"/>
        <v>0</v>
      </c>
    </row>
    <row r="126" spans="1:5" ht="12.75" customHeight="1">
      <c r="A126" s="50"/>
      <c r="B126" s="38" t="str">
        <f>IF('Rate Card'!$A$21="","",'Rate Card'!$A$21)</f>
        <v/>
      </c>
      <c r="C126" s="22">
        <f>'Rate Card'!$B$21</f>
        <v>0</v>
      </c>
      <c r="D126" s="24"/>
      <c r="E126" s="23">
        <f t="shared" si="5"/>
        <v>0</v>
      </c>
    </row>
    <row r="127" spans="1:5" ht="12.75" customHeight="1">
      <c r="A127" s="50"/>
      <c r="B127" s="38" t="str">
        <f>IF('Rate Card'!$A$22="","",'Rate Card'!$A$22)</f>
        <v/>
      </c>
      <c r="C127" s="22">
        <f>'Rate Card'!$B$22</f>
        <v>0</v>
      </c>
      <c r="D127" s="24"/>
      <c r="E127" s="23">
        <f t="shared" si="5"/>
        <v>0</v>
      </c>
    </row>
    <row r="128" spans="1:5" ht="12.75" customHeight="1">
      <c r="A128" s="51"/>
      <c r="B128" s="38" t="str">
        <f>IF('Rate Card'!$A$23="","",'Rate Card'!$A$23)</f>
        <v/>
      </c>
      <c r="C128" s="22">
        <f>'Rate Card'!$B$23</f>
        <v>0</v>
      </c>
      <c r="D128" s="24"/>
      <c r="E128" s="23">
        <f t="shared" si="5"/>
        <v>0</v>
      </c>
    </row>
    <row r="129" spans="1:5" ht="12.75">
      <c r="A129" s="46"/>
      <c r="B129" s="47"/>
      <c r="C129" s="47"/>
      <c r="D129" s="47"/>
      <c r="E129" s="48"/>
    </row>
    <row r="130" spans="1:5" ht="12.75" customHeight="1">
      <c r="A130" s="49" t="str">
        <f>CONCATENATE(Summary!$A$13," ","-"," ",Summary!$B$13)</f>
        <v>Maintenance and Support - Monthly Status and SLA Report</v>
      </c>
      <c r="B130" s="38" t="str">
        <f>IF('Rate Card'!$A$4="","",'Rate Card'!$A$4)</f>
        <v xml:space="preserve"> </v>
      </c>
      <c r="C130" s="22">
        <f>'Rate Card'!$B$4</f>
        <v>0</v>
      </c>
      <c r="D130" s="24"/>
      <c r="E130" s="23">
        <f aca="true" t="shared" si="6" ref="E130:E149">D130*C130</f>
        <v>0</v>
      </c>
    </row>
    <row r="131" spans="1:5" ht="12.75" customHeight="1">
      <c r="A131" s="50"/>
      <c r="B131" s="38" t="str">
        <f>IF('Rate Card'!$A$5="","",'Rate Card'!$A$5)</f>
        <v/>
      </c>
      <c r="C131" s="22">
        <f>'Rate Card'!$B$5</f>
        <v>0</v>
      </c>
      <c r="D131" s="24"/>
      <c r="E131" s="23">
        <f t="shared" si="6"/>
        <v>0</v>
      </c>
    </row>
    <row r="132" spans="1:5" ht="12.75" customHeight="1">
      <c r="A132" s="50"/>
      <c r="B132" s="38" t="str">
        <f>IF('Rate Card'!$A$6="","",'Rate Card'!$A$6)</f>
        <v/>
      </c>
      <c r="C132" s="22">
        <f>'Rate Card'!$B$6</f>
        <v>0</v>
      </c>
      <c r="D132" s="24"/>
      <c r="E132" s="23">
        <f t="shared" si="6"/>
        <v>0</v>
      </c>
    </row>
    <row r="133" spans="1:5" ht="12.75" customHeight="1">
      <c r="A133" s="50"/>
      <c r="B133" s="38" t="str">
        <f>IF('Rate Card'!$A$7="","",'Rate Card'!$A$7)</f>
        <v/>
      </c>
      <c r="C133" s="22">
        <f>'Rate Card'!$B$7</f>
        <v>0</v>
      </c>
      <c r="D133" s="24"/>
      <c r="E133" s="23">
        <f t="shared" si="6"/>
        <v>0</v>
      </c>
    </row>
    <row r="134" spans="1:5" ht="12.75" customHeight="1">
      <c r="A134" s="50"/>
      <c r="B134" s="38" t="str">
        <f>IF('Rate Card'!$A$8="","",'Rate Card'!$A$8)</f>
        <v/>
      </c>
      <c r="C134" s="22">
        <f>'Rate Card'!$B$8</f>
        <v>0</v>
      </c>
      <c r="D134" s="24"/>
      <c r="E134" s="23">
        <f t="shared" si="6"/>
        <v>0</v>
      </c>
    </row>
    <row r="135" spans="1:5" ht="12.75" customHeight="1">
      <c r="A135" s="50"/>
      <c r="B135" s="38" t="str">
        <f>IF('Rate Card'!$A$9="","",'Rate Card'!$A$9)</f>
        <v/>
      </c>
      <c r="C135" s="22">
        <f>'Rate Card'!$B$9</f>
        <v>0</v>
      </c>
      <c r="D135" s="24"/>
      <c r="E135" s="23">
        <f t="shared" si="6"/>
        <v>0</v>
      </c>
    </row>
    <row r="136" spans="1:5" ht="12.75" customHeight="1">
      <c r="A136" s="50"/>
      <c r="B136" s="38" t="str">
        <f>IF('Rate Card'!$A$10="","",'Rate Card'!$A$10)</f>
        <v/>
      </c>
      <c r="C136" s="22">
        <f>'Rate Card'!$B$10</f>
        <v>0</v>
      </c>
      <c r="D136" s="24"/>
      <c r="E136" s="23">
        <f t="shared" si="6"/>
        <v>0</v>
      </c>
    </row>
    <row r="137" spans="1:5" ht="12.75" customHeight="1">
      <c r="A137" s="50"/>
      <c r="B137" s="38" t="str">
        <f>IF('Rate Card'!$A$11="","",'Rate Card'!$A$11)</f>
        <v/>
      </c>
      <c r="C137" s="22">
        <f>'Rate Card'!$B$11</f>
        <v>0</v>
      </c>
      <c r="D137" s="24"/>
      <c r="E137" s="23">
        <f t="shared" si="6"/>
        <v>0</v>
      </c>
    </row>
    <row r="138" spans="1:5" ht="12.75" customHeight="1">
      <c r="A138" s="50"/>
      <c r="B138" s="38" t="str">
        <f>IF('Rate Card'!$A$12="","",'Rate Card'!$A$12)</f>
        <v/>
      </c>
      <c r="C138" s="22">
        <f>'Rate Card'!$B$12</f>
        <v>0</v>
      </c>
      <c r="D138" s="24"/>
      <c r="E138" s="23">
        <f t="shared" si="6"/>
        <v>0</v>
      </c>
    </row>
    <row r="139" spans="1:5" ht="12.75" customHeight="1">
      <c r="A139" s="50"/>
      <c r="B139" s="38" t="str">
        <f>IF('Rate Card'!$A$13="","",'Rate Card'!$A$13)</f>
        <v/>
      </c>
      <c r="C139" s="22">
        <f>'Rate Card'!$B$13</f>
        <v>0</v>
      </c>
      <c r="D139" s="24"/>
      <c r="E139" s="23">
        <f t="shared" si="6"/>
        <v>0</v>
      </c>
    </row>
    <row r="140" spans="1:5" ht="12.75" customHeight="1">
      <c r="A140" s="50"/>
      <c r="B140" s="38" t="str">
        <f>IF('Rate Card'!$A$14="","",'Rate Card'!$A$14)</f>
        <v/>
      </c>
      <c r="C140" s="22">
        <f>'Rate Card'!$B$14</f>
        <v>0</v>
      </c>
      <c r="D140" s="24"/>
      <c r="E140" s="23">
        <f t="shared" si="6"/>
        <v>0</v>
      </c>
    </row>
    <row r="141" spans="1:5" ht="12.75" customHeight="1">
      <c r="A141" s="50"/>
      <c r="B141" s="38" t="str">
        <f>IF('Rate Card'!$A$15="","",'Rate Card'!$A$15)</f>
        <v/>
      </c>
      <c r="C141" s="22">
        <f>'Rate Card'!$B$15</f>
        <v>0</v>
      </c>
      <c r="D141" s="24"/>
      <c r="E141" s="23">
        <f t="shared" si="6"/>
        <v>0</v>
      </c>
    </row>
    <row r="142" spans="1:5" ht="12.75" customHeight="1">
      <c r="A142" s="50"/>
      <c r="B142" s="38" t="str">
        <f>IF('Rate Card'!$A$16="","",'Rate Card'!$A$16)</f>
        <v/>
      </c>
      <c r="C142" s="22">
        <f>'Rate Card'!$B$16</f>
        <v>0</v>
      </c>
      <c r="D142" s="24"/>
      <c r="E142" s="23">
        <f t="shared" si="6"/>
        <v>0</v>
      </c>
    </row>
    <row r="143" spans="1:5" ht="12.75" customHeight="1">
      <c r="A143" s="50"/>
      <c r="B143" s="38" t="str">
        <f>IF('Rate Card'!$A$17="","",'Rate Card'!$A$17)</f>
        <v/>
      </c>
      <c r="C143" s="22">
        <f>'Rate Card'!$B$17</f>
        <v>0</v>
      </c>
      <c r="D143" s="24"/>
      <c r="E143" s="23">
        <f t="shared" si="6"/>
        <v>0</v>
      </c>
    </row>
    <row r="144" spans="1:5" ht="12.75" customHeight="1">
      <c r="A144" s="50"/>
      <c r="B144" s="38" t="str">
        <f>IF('Rate Card'!$A$18="","",'Rate Card'!$A$18)</f>
        <v/>
      </c>
      <c r="C144" s="22">
        <f>'Rate Card'!$B$18</f>
        <v>0</v>
      </c>
      <c r="D144" s="24"/>
      <c r="E144" s="23">
        <f t="shared" si="6"/>
        <v>0</v>
      </c>
    </row>
    <row r="145" spans="1:5" ht="12.75" customHeight="1">
      <c r="A145" s="50"/>
      <c r="B145" s="38" t="str">
        <f>IF('Rate Card'!$A$19="","",'Rate Card'!$A$19)</f>
        <v/>
      </c>
      <c r="C145" s="22">
        <f>'Rate Card'!$B$19</f>
        <v>0</v>
      </c>
      <c r="D145" s="24"/>
      <c r="E145" s="23">
        <f t="shared" si="6"/>
        <v>0</v>
      </c>
    </row>
    <row r="146" spans="1:5" ht="12.75" customHeight="1">
      <c r="A146" s="50"/>
      <c r="B146" s="38" t="str">
        <f>IF('Rate Card'!$A$20="","",'Rate Card'!$A$20)</f>
        <v/>
      </c>
      <c r="C146" s="22">
        <f>'Rate Card'!$B$20</f>
        <v>0</v>
      </c>
      <c r="D146" s="24"/>
      <c r="E146" s="23">
        <f t="shared" si="6"/>
        <v>0</v>
      </c>
    </row>
    <row r="147" spans="1:5" ht="12.75" customHeight="1">
      <c r="A147" s="50"/>
      <c r="B147" s="38" t="str">
        <f>IF('Rate Card'!$A$21="","",'Rate Card'!$A$21)</f>
        <v/>
      </c>
      <c r="C147" s="22">
        <f>'Rate Card'!$B$21</f>
        <v>0</v>
      </c>
      <c r="D147" s="24"/>
      <c r="E147" s="23">
        <f t="shared" si="6"/>
        <v>0</v>
      </c>
    </row>
    <row r="148" spans="1:5" ht="12.75" customHeight="1">
      <c r="A148" s="50"/>
      <c r="B148" s="38" t="str">
        <f>IF('Rate Card'!$A$22="","",'Rate Card'!$A$22)</f>
        <v/>
      </c>
      <c r="C148" s="22">
        <f>'Rate Card'!$B$22</f>
        <v>0</v>
      </c>
      <c r="D148" s="24"/>
      <c r="E148" s="23">
        <f t="shared" si="6"/>
        <v>0</v>
      </c>
    </row>
    <row r="149" spans="1:5" ht="12.75" customHeight="1">
      <c r="A149" s="51"/>
      <c r="B149" s="38" t="str">
        <f>IF('Rate Card'!$A$23="","",'Rate Card'!$A$23)</f>
        <v/>
      </c>
      <c r="C149" s="22">
        <f>'Rate Card'!$B$23</f>
        <v>0</v>
      </c>
      <c r="D149" s="24"/>
      <c r="E149" s="23">
        <f t="shared" si="6"/>
        <v>0</v>
      </c>
    </row>
    <row r="150" spans="1:5" ht="12.75">
      <c r="A150" s="46"/>
      <c r="B150" s="47"/>
      <c r="C150" s="47"/>
      <c r="D150" s="47"/>
      <c r="E150" s="48"/>
    </row>
    <row r="151" spans="1:5" ht="12.75" customHeight="1">
      <c r="A151" s="49" t="str">
        <f>CONCATENATE(Summary!$A$15," ","-"," ",Summary!$B$15)</f>
        <v>Outgoing Transition - Outgoing Transition Plan Approved by PDE</v>
      </c>
      <c r="B151" s="38" t="str">
        <f>IF('Rate Card'!$A$4="","",'Rate Card'!$A$4)</f>
        <v xml:space="preserve"> </v>
      </c>
      <c r="C151" s="22">
        <f>'Rate Card'!$B$4</f>
        <v>0</v>
      </c>
      <c r="D151" s="24"/>
      <c r="E151" s="23">
        <f aca="true" t="shared" si="7" ref="E151:E170">D151*C151</f>
        <v>0</v>
      </c>
    </row>
    <row r="152" spans="1:5" ht="12.75" customHeight="1">
      <c r="A152" s="50"/>
      <c r="B152" s="38" t="str">
        <f>IF('Rate Card'!$A$5="","",'Rate Card'!$A$5)</f>
        <v/>
      </c>
      <c r="C152" s="22">
        <f>'Rate Card'!$B$5</f>
        <v>0</v>
      </c>
      <c r="D152" s="24"/>
      <c r="E152" s="23">
        <f t="shared" si="7"/>
        <v>0</v>
      </c>
    </row>
    <row r="153" spans="1:5" ht="12.75" customHeight="1">
      <c r="A153" s="50"/>
      <c r="B153" s="38" t="str">
        <f>IF('Rate Card'!$A$6="","",'Rate Card'!$A$6)</f>
        <v/>
      </c>
      <c r="C153" s="22">
        <f>'Rate Card'!$B$6</f>
        <v>0</v>
      </c>
      <c r="D153" s="24"/>
      <c r="E153" s="23">
        <f t="shared" si="7"/>
        <v>0</v>
      </c>
    </row>
    <row r="154" spans="1:5" ht="12.75" customHeight="1">
      <c r="A154" s="50"/>
      <c r="B154" s="38" t="str">
        <f>IF('Rate Card'!$A$7="","",'Rate Card'!$A$7)</f>
        <v/>
      </c>
      <c r="C154" s="22">
        <f>'Rate Card'!$B$7</f>
        <v>0</v>
      </c>
      <c r="D154" s="24"/>
      <c r="E154" s="23">
        <f t="shared" si="7"/>
        <v>0</v>
      </c>
    </row>
    <row r="155" spans="1:5" ht="12.75" customHeight="1">
      <c r="A155" s="50"/>
      <c r="B155" s="38" t="str">
        <f>IF('Rate Card'!$A$8="","",'Rate Card'!$A$8)</f>
        <v/>
      </c>
      <c r="C155" s="22">
        <f>'Rate Card'!$B$8</f>
        <v>0</v>
      </c>
      <c r="D155" s="24"/>
      <c r="E155" s="23">
        <f t="shared" si="7"/>
        <v>0</v>
      </c>
    </row>
    <row r="156" spans="1:5" ht="12.75" customHeight="1">
      <c r="A156" s="50"/>
      <c r="B156" s="38" t="str">
        <f>IF('Rate Card'!$A$9="","",'Rate Card'!$A$9)</f>
        <v/>
      </c>
      <c r="C156" s="22">
        <f>'Rate Card'!$B$9</f>
        <v>0</v>
      </c>
      <c r="D156" s="24"/>
      <c r="E156" s="23">
        <f t="shared" si="7"/>
        <v>0</v>
      </c>
    </row>
    <row r="157" spans="1:5" ht="12.75" customHeight="1">
      <c r="A157" s="50"/>
      <c r="B157" s="38" t="str">
        <f>IF('Rate Card'!$A$10="","",'Rate Card'!$A$10)</f>
        <v/>
      </c>
      <c r="C157" s="22">
        <f>'Rate Card'!$B$10</f>
        <v>0</v>
      </c>
      <c r="D157" s="24"/>
      <c r="E157" s="23">
        <f t="shared" si="7"/>
        <v>0</v>
      </c>
    </row>
    <row r="158" spans="1:5" ht="12.75" customHeight="1">
      <c r="A158" s="50"/>
      <c r="B158" s="38" t="str">
        <f>IF('Rate Card'!$A$11="","",'Rate Card'!$A$11)</f>
        <v/>
      </c>
      <c r="C158" s="22">
        <f>'Rate Card'!$B$11</f>
        <v>0</v>
      </c>
      <c r="D158" s="24"/>
      <c r="E158" s="23">
        <f t="shared" si="7"/>
        <v>0</v>
      </c>
    </row>
    <row r="159" spans="1:5" ht="12.75" customHeight="1">
      <c r="A159" s="50"/>
      <c r="B159" s="38" t="str">
        <f>IF('Rate Card'!$A$12="","",'Rate Card'!$A$12)</f>
        <v/>
      </c>
      <c r="C159" s="22">
        <f>'Rate Card'!$B$12</f>
        <v>0</v>
      </c>
      <c r="D159" s="24"/>
      <c r="E159" s="23">
        <f t="shared" si="7"/>
        <v>0</v>
      </c>
    </row>
    <row r="160" spans="1:5" ht="12.75" customHeight="1">
      <c r="A160" s="50"/>
      <c r="B160" s="38" t="str">
        <f>IF('Rate Card'!$A$13="","",'Rate Card'!$A$13)</f>
        <v/>
      </c>
      <c r="C160" s="22">
        <f>'Rate Card'!$B$13</f>
        <v>0</v>
      </c>
      <c r="D160" s="24"/>
      <c r="E160" s="23">
        <f t="shared" si="7"/>
        <v>0</v>
      </c>
    </row>
    <row r="161" spans="1:5" ht="12.75" customHeight="1">
      <c r="A161" s="50"/>
      <c r="B161" s="38" t="str">
        <f>IF('Rate Card'!$A$14="","",'Rate Card'!$A$14)</f>
        <v/>
      </c>
      <c r="C161" s="22">
        <f>'Rate Card'!$B$14</f>
        <v>0</v>
      </c>
      <c r="D161" s="24"/>
      <c r="E161" s="23">
        <f t="shared" si="7"/>
        <v>0</v>
      </c>
    </row>
    <row r="162" spans="1:5" ht="12.75" customHeight="1">
      <c r="A162" s="50"/>
      <c r="B162" s="38" t="str">
        <f>IF('Rate Card'!$A$15="","",'Rate Card'!$A$15)</f>
        <v/>
      </c>
      <c r="C162" s="22">
        <f>'Rate Card'!$B$15</f>
        <v>0</v>
      </c>
      <c r="D162" s="24"/>
      <c r="E162" s="23">
        <f t="shared" si="7"/>
        <v>0</v>
      </c>
    </row>
    <row r="163" spans="1:5" ht="12.75" customHeight="1">
      <c r="A163" s="50"/>
      <c r="B163" s="38" t="str">
        <f>IF('Rate Card'!$A$16="","",'Rate Card'!$A$16)</f>
        <v/>
      </c>
      <c r="C163" s="22">
        <f>'Rate Card'!$B$16</f>
        <v>0</v>
      </c>
      <c r="D163" s="24"/>
      <c r="E163" s="23">
        <f t="shared" si="7"/>
        <v>0</v>
      </c>
    </row>
    <row r="164" spans="1:5" ht="12.75" customHeight="1">
      <c r="A164" s="50"/>
      <c r="B164" s="38" t="str">
        <f>IF('Rate Card'!$A$17="","",'Rate Card'!$A$17)</f>
        <v/>
      </c>
      <c r="C164" s="22">
        <f>'Rate Card'!$B$17</f>
        <v>0</v>
      </c>
      <c r="D164" s="24"/>
      <c r="E164" s="23">
        <f t="shared" si="7"/>
        <v>0</v>
      </c>
    </row>
    <row r="165" spans="1:5" ht="12.75" customHeight="1">
      <c r="A165" s="50"/>
      <c r="B165" s="38" t="str">
        <f>IF('Rate Card'!$A$18="","",'Rate Card'!$A$18)</f>
        <v/>
      </c>
      <c r="C165" s="22">
        <f>'Rate Card'!$B$18</f>
        <v>0</v>
      </c>
      <c r="D165" s="24"/>
      <c r="E165" s="23">
        <f t="shared" si="7"/>
        <v>0</v>
      </c>
    </row>
    <row r="166" spans="1:5" ht="12.75" customHeight="1">
      <c r="A166" s="50"/>
      <c r="B166" s="38" t="str">
        <f>IF('Rate Card'!$A$19="","",'Rate Card'!$A$19)</f>
        <v/>
      </c>
      <c r="C166" s="22">
        <f>'Rate Card'!$B$19</f>
        <v>0</v>
      </c>
      <c r="D166" s="24"/>
      <c r="E166" s="23">
        <f t="shared" si="7"/>
        <v>0</v>
      </c>
    </row>
    <row r="167" spans="1:5" ht="12.75" customHeight="1">
      <c r="A167" s="50"/>
      <c r="B167" s="38" t="str">
        <f>IF('Rate Card'!$A$20="","",'Rate Card'!$A$20)</f>
        <v/>
      </c>
      <c r="C167" s="22">
        <f>'Rate Card'!$B$20</f>
        <v>0</v>
      </c>
      <c r="D167" s="24"/>
      <c r="E167" s="23">
        <f t="shared" si="7"/>
        <v>0</v>
      </c>
    </row>
    <row r="168" spans="1:5" ht="12.75" customHeight="1">
      <c r="A168" s="50"/>
      <c r="B168" s="38" t="str">
        <f>IF('Rate Card'!$A$21="","",'Rate Card'!$A$21)</f>
        <v/>
      </c>
      <c r="C168" s="22">
        <f>'Rate Card'!$B$21</f>
        <v>0</v>
      </c>
      <c r="D168" s="24"/>
      <c r="E168" s="23">
        <f t="shared" si="7"/>
        <v>0</v>
      </c>
    </row>
    <row r="169" spans="1:5" ht="12.75" customHeight="1">
      <c r="A169" s="50"/>
      <c r="B169" s="38" t="str">
        <f>IF('Rate Card'!$A$22="","",'Rate Card'!$A$22)</f>
        <v/>
      </c>
      <c r="C169" s="22">
        <f>'Rate Card'!$B$22</f>
        <v>0</v>
      </c>
      <c r="D169" s="24"/>
      <c r="E169" s="23">
        <f t="shared" si="7"/>
        <v>0</v>
      </c>
    </row>
    <row r="170" spans="1:5" ht="12.75" customHeight="1">
      <c r="A170" s="51"/>
      <c r="B170" s="38" t="str">
        <f>IF('Rate Card'!$A$23="","",'Rate Card'!$A$23)</f>
        <v/>
      </c>
      <c r="C170" s="22">
        <f>'Rate Card'!$B$23</f>
        <v>0</v>
      </c>
      <c r="D170" s="24"/>
      <c r="E170" s="23">
        <f t="shared" si="7"/>
        <v>0</v>
      </c>
    </row>
    <row r="171" spans="1:5" ht="12.75">
      <c r="A171" s="46"/>
      <c r="B171" s="47"/>
      <c r="C171" s="47"/>
      <c r="D171" s="47"/>
      <c r="E171" s="48"/>
    </row>
  </sheetData>
  <mergeCells count="17">
    <mergeCell ref="A2:E2"/>
    <mergeCell ref="A4:A23"/>
    <mergeCell ref="A151:A170"/>
    <mergeCell ref="A24:E24"/>
    <mergeCell ref="A109:A128"/>
    <mergeCell ref="A130:A149"/>
    <mergeCell ref="A129:E129"/>
    <mergeCell ref="A108:E108"/>
    <mergeCell ref="A25:A44"/>
    <mergeCell ref="A46:A65"/>
    <mergeCell ref="A67:A86"/>
    <mergeCell ref="A87:E87"/>
    <mergeCell ref="A66:E66"/>
    <mergeCell ref="A45:E45"/>
    <mergeCell ref="A88:A107"/>
    <mergeCell ref="A171:E171"/>
    <mergeCell ref="A150:E150"/>
  </mergeCells>
  <printOptions horizontalCentered="1"/>
  <pageMargins left="0.25" right="0.25" top="0.25" bottom="0.25" header="0.5" footer="0.5"/>
  <pageSetup horizontalDpi="600" verticalDpi="600" orientation="landscape" paperSize="5" scale="80" r:id="rId1"/>
  <headerFooter alignWithMargins="0">
    <oddFooter>&amp;L&amp;"Times New Roman,Regular"&amp;8Rev 4.11.2011&amp;R&amp;"Times New Roman,Regular"&amp;8Page &amp;P</oddFooter>
  </headerFooter>
  <rowBreaks count="3" manualBreakCount="3">
    <brk id="45" max="16383" man="1"/>
    <brk id="87" max="16383" man="1"/>
    <brk id="1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B25"/>
  <sheetViews>
    <sheetView tabSelected="1" workbookViewId="0" topLeftCell="A1">
      <selection activeCell="B4" sqref="B4"/>
    </sheetView>
  </sheetViews>
  <sheetFormatPr defaultColWidth="34.00390625" defaultRowHeight="12.75"/>
  <cols>
    <col min="2" max="2" width="70.00390625" style="0" customWidth="1"/>
  </cols>
  <sheetData>
    <row r="3" spans="1:2" ht="12.75">
      <c r="A3" s="54" t="s">
        <v>49</v>
      </c>
      <c r="B3" s="54"/>
    </row>
    <row r="4" spans="1:2" ht="12.75">
      <c r="A4" s="43" t="s">
        <v>50</v>
      </c>
      <c r="B4" s="44">
        <v>6100055925</v>
      </c>
    </row>
    <row r="5" spans="1:2" ht="15" customHeight="1" thickBot="1">
      <c r="A5" s="53" t="s">
        <v>44</v>
      </c>
      <c r="B5" s="53"/>
    </row>
    <row r="6" spans="1:2" ht="12.75">
      <c r="A6" s="29"/>
      <c r="B6" s="29" t="s">
        <v>33</v>
      </c>
    </row>
    <row r="7" spans="1:2" ht="12.75">
      <c r="A7" s="41" t="s">
        <v>43</v>
      </c>
      <c r="B7" s="42">
        <v>0</v>
      </c>
    </row>
    <row r="8" spans="1:2" ht="12.75">
      <c r="A8" s="41" t="s">
        <v>39</v>
      </c>
      <c r="B8" s="42">
        <v>0</v>
      </c>
    </row>
    <row r="9" spans="1:2" ht="12.75">
      <c r="A9" s="41" t="s">
        <v>40</v>
      </c>
      <c r="B9" s="42">
        <v>0</v>
      </c>
    </row>
    <row r="10" spans="1:2" ht="12.75">
      <c r="A10" s="41" t="s">
        <v>41</v>
      </c>
      <c r="B10" s="42">
        <v>0</v>
      </c>
    </row>
    <row r="11" spans="1:2" ht="12.75">
      <c r="A11" s="41" t="s">
        <v>42</v>
      </c>
      <c r="B11" s="42">
        <v>0</v>
      </c>
    </row>
    <row r="12" spans="1:2" ht="15.75" customHeight="1" thickBot="1">
      <c r="A12" s="53" t="s">
        <v>45</v>
      </c>
      <c r="B12" s="53"/>
    </row>
    <row r="13" spans="1:2" ht="12.75">
      <c r="A13" s="29"/>
      <c r="B13" s="29" t="s">
        <v>33</v>
      </c>
    </row>
    <row r="14" spans="1:2" ht="12.75">
      <c r="A14" s="41" t="s">
        <v>43</v>
      </c>
      <c r="B14" s="42">
        <v>0</v>
      </c>
    </row>
    <row r="15" spans="1:2" ht="12.75">
      <c r="A15" s="41" t="s">
        <v>39</v>
      </c>
      <c r="B15" s="42">
        <v>0</v>
      </c>
    </row>
    <row r="16" spans="1:2" ht="12.75">
      <c r="A16" s="41" t="s">
        <v>40</v>
      </c>
      <c r="B16" s="42">
        <v>0</v>
      </c>
    </row>
    <row r="17" spans="1:2" ht="12.75">
      <c r="A17" s="41" t="s">
        <v>41</v>
      </c>
      <c r="B17" s="42">
        <v>0</v>
      </c>
    </row>
    <row r="18" spans="1:2" ht="12.75">
      <c r="A18" s="41" t="s">
        <v>42</v>
      </c>
      <c r="B18" s="42">
        <v>0</v>
      </c>
    </row>
    <row r="19" spans="1:2" ht="15.75" customHeight="1" thickBot="1">
      <c r="A19" s="53" t="s">
        <v>46</v>
      </c>
      <c r="B19" s="53"/>
    </row>
    <row r="20" spans="1:2" ht="12.75">
      <c r="A20" s="29"/>
      <c r="B20" s="29" t="s">
        <v>33</v>
      </c>
    </row>
    <row r="21" spans="1:2" ht="12.75">
      <c r="A21" s="41" t="s">
        <v>43</v>
      </c>
      <c r="B21" s="42">
        <v>0</v>
      </c>
    </row>
    <row r="22" spans="1:2" ht="12.75">
      <c r="A22" s="41" t="s">
        <v>39</v>
      </c>
      <c r="B22" s="42">
        <v>0</v>
      </c>
    </row>
    <row r="23" spans="1:2" ht="12.75">
      <c r="A23" s="41" t="s">
        <v>40</v>
      </c>
      <c r="B23" s="42">
        <v>0</v>
      </c>
    </row>
    <row r="24" spans="1:2" ht="12.75">
      <c r="A24" s="41" t="s">
        <v>41</v>
      </c>
      <c r="B24" s="42">
        <v>0</v>
      </c>
    </row>
    <row r="25" spans="1:2" ht="12.75">
      <c r="A25" s="41" t="s">
        <v>42</v>
      </c>
      <c r="B25" s="42">
        <v>0</v>
      </c>
    </row>
  </sheetData>
  <mergeCells count="4">
    <mergeCell ref="A12:B12"/>
    <mergeCell ref="A19:B19"/>
    <mergeCell ref="A5:B5"/>
    <mergeCell ref="A3:B3"/>
  </mergeCells>
  <printOptions horizontalCentered="1"/>
  <pageMargins left="0.25" right="0.25" top="0.25" bottom="0.25" header="0.5" footer="0.5"/>
  <pageSetup horizontalDpi="600" verticalDpi="600" orientation="landscape" paperSize="5" scale="80" r:id="rId1"/>
  <headerFooter alignWithMargins="0">
    <oddFooter>&amp;L&amp;"Times New Roman,Regular"&amp;8Rev 4.11.2011&amp;R&amp;"Times New Roman,Regular"&amp;8Page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4"/>
  <sheetViews>
    <sheetView workbookViewId="0" topLeftCell="A1">
      <pane ySplit="3" topLeftCell="A4" activePane="bottomLeft" state="frozen"/>
      <selection pane="bottomLeft" activeCell="D12" sqref="D12"/>
    </sheetView>
  </sheetViews>
  <sheetFormatPr defaultColWidth="9.140625" defaultRowHeight="12.75"/>
  <cols>
    <col min="1" max="1" width="30.7109375" style="1" customWidth="1"/>
    <col min="2" max="2" width="103.8515625" style="1" customWidth="1"/>
    <col min="3" max="3" width="19.8515625" style="1" customWidth="1"/>
    <col min="4" max="4" width="19.8515625" style="18" customWidth="1"/>
    <col min="5" max="5" width="15.8515625" style="1" customWidth="1"/>
    <col min="6" max="6" width="18.8515625" style="1" customWidth="1"/>
    <col min="7" max="16384" width="9.140625" style="1" customWidth="1"/>
  </cols>
  <sheetData>
    <row r="1" ht="12.75">
      <c r="A1" s="40" t="s">
        <v>35</v>
      </c>
    </row>
    <row r="2" spans="1:4" ht="33.75">
      <c r="A2" s="61" t="s">
        <v>8</v>
      </c>
      <c r="B2" s="61"/>
      <c r="C2" s="61"/>
      <c r="D2" s="61"/>
    </row>
    <row r="3" spans="1:4" ht="12.75">
      <c r="A3" s="4" t="s">
        <v>9</v>
      </c>
      <c r="B3" s="4" t="s">
        <v>7</v>
      </c>
      <c r="C3" s="5" t="s">
        <v>10</v>
      </c>
      <c r="D3" s="19" t="s">
        <v>4</v>
      </c>
    </row>
    <row r="4" spans="1:4" ht="12.75">
      <c r="A4" s="55" t="s">
        <v>22</v>
      </c>
      <c r="B4" s="2" t="s">
        <v>23</v>
      </c>
      <c r="C4" s="16">
        <f>SUM(Deliverables!D4:D23)</f>
        <v>0</v>
      </c>
      <c r="D4" s="6">
        <f>SUM(Deliverables!E4:E23)</f>
        <v>0</v>
      </c>
    </row>
    <row r="5" spans="1:4" ht="12.75">
      <c r="A5" s="56"/>
      <c r="B5" s="2" t="s">
        <v>24</v>
      </c>
      <c r="C5" s="16">
        <f>SUM(Deliverables!D25:D44)</f>
        <v>0</v>
      </c>
      <c r="D5" s="6">
        <f>SUM(Deliverables!E25:E44)</f>
        <v>0</v>
      </c>
    </row>
    <row r="6" spans="1:4" ht="12.75">
      <c r="A6" s="59"/>
      <c r="B6" s="60"/>
      <c r="C6" s="20">
        <f>SUM(C4:C5)</f>
        <v>0</v>
      </c>
      <c r="D6" s="21">
        <f>SUM(D4:D5)</f>
        <v>0</v>
      </c>
    </row>
    <row r="7" spans="1:4" ht="12.75">
      <c r="A7" s="55" t="s">
        <v>25</v>
      </c>
      <c r="B7" s="2" t="s">
        <v>36</v>
      </c>
      <c r="C7" s="16">
        <f>SUM(Deliverables!D46:D65)*4</f>
        <v>0</v>
      </c>
      <c r="D7" s="6">
        <f>SUM(Deliverables!E46:E65)*4</f>
        <v>0</v>
      </c>
    </row>
    <row r="8" spans="1:4" ht="12.75">
      <c r="A8" s="56"/>
      <c r="B8" s="32" t="s">
        <v>26</v>
      </c>
      <c r="C8" s="16">
        <f>SUM(Deliverables!D67:D86)</f>
        <v>0</v>
      </c>
      <c r="D8" s="6">
        <f>SUM(Deliverables!E67:E86)</f>
        <v>0</v>
      </c>
    </row>
    <row r="9" spans="1:4" ht="12.75">
      <c r="A9" s="59"/>
      <c r="B9" s="60"/>
      <c r="C9" s="20">
        <f>SUM(C7:C8)</f>
        <v>0</v>
      </c>
      <c r="D9" s="21">
        <f>SUM(D7:D8)</f>
        <v>0</v>
      </c>
    </row>
    <row r="10" spans="1:4" ht="12.75">
      <c r="A10" s="62" t="s">
        <v>27</v>
      </c>
      <c r="B10" s="2" t="s">
        <v>37</v>
      </c>
      <c r="C10" s="16">
        <f>SUM(Deliverables!D88:D107)*30</f>
        <v>0</v>
      </c>
      <c r="D10" s="6">
        <f>SUM(Deliverables!E88:E107)*30</f>
        <v>0</v>
      </c>
    </row>
    <row r="11" spans="1:5" ht="12.75">
      <c r="A11" s="63"/>
      <c r="B11" s="2" t="s">
        <v>38</v>
      </c>
      <c r="C11" s="17">
        <f>SUM(Deliverables!D109:D128)*20</f>
        <v>0</v>
      </c>
      <c r="D11" s="6">
        <f>SUM(Deliverables!E109:E128)*20</f>
        <v>0</v>
      </c>
      <c r="E11" s="3"/>
    </row>
    <row r="12" spans="1:4" ht="12.75">
      <c r="A12" s="59"/>
      <c r="B12" s="60"/>
      <c r="C12" s="20">
        <f>SUM(C10:C11)</f>
        <v>0</v>
      </c>
      <c r="D12" s="21">
        <f>SUM(D10:D11)</f>
        <v>0</v>
      </c>
    </row>
    <row r="13" spans="1:4" ht="12.75">
      <c r="A13" s="30" t="s">
        <v>28</v>
      </c>
      <c r="B13" s="2" t="s">
        <v>29</v>
      </c>
      <c r="C13" s="16">
        <f>SUM(Deliverables!D130:D149)</f>
        <v>0</v>
      </c>
      <c r="D13" s="6">
        <f>SUM(Deliverables!E130:E149)</f>
        <v>0</v>
      </c>
    </row>
    <row r="14" spans="1:4" ht="12.75">
      <c r="A14" s="59"/>
      <c r="B14" s="60"/>
      <c r="C14" s="20">
        <f>SUM(C13)</f>
        <v>0</v>
      </c>
      <c r="D14" s="21">
        <f>SUM(D13)</f>
        <v>0</v>
      </c>
    </row>
    <row r="15" spans="1:4" ht="12.75">
      <c r="A15" s="31" t="s">
        <v>30</v>
      </c>
      <c r="B15" s="2" t="s">
        <v>31</v>
      </c>
      <c r="C15" s="16">
        <f>SUM(Deliverables!D151:D170)</f>
        <v>0</v>
      </c>
      <c r="D15" s="6">
        <f>SUM(Deliverables!E151:E170)</f>
        <v>0</v>
      </c>
    </row>
    <row r="16" spans="1:4" ht="12.75">
      <c r="A16" s="59"/>
      <c r="B16" s="60"/>
      <c r="C16" s="20">
        <f>SUM(C15)</f>
        <v>0</v>
      </c>
      <c r="D16" s="21">
        <f>SUM(D15)</f>
        <v>0</v>
      </c>
    </row>
    <row r="17" spans="1:4" ht="15.75">
      <c r="A17" s="57" t="s">
        <v>17</v>
      </c>
      <c r="B17" s="57"/>
      <c r="C17" s="57"/>
      <c r="D17" s="27">
        <f>D6+D9+D12+D14+D16</f>
        <v>0</v>
      </c>
    </row>
    <row r="18" spans="1:4" ht="15.75">
      <c r="A18" s="57" t="s">
        <v>19</v>
      </c>
      <c r="B18" s="57"/>
      <c r="C18" s="57"/>
      <c r="D18" s="28">
        <f>C6+C9+C12+C14+C16</f>
        <v>0</v>
      </c>
    </row>
    <row r="19" spans="1:4" ht="15.75">
      <c r="A19" s="57" t="s">
        <v>16</v>
      </c>
      <c r="B19" s="57"/>
      <c r="C19" s="57"/>
      <c r="D19" s="27" t="e">
        <f>SUM(#REF!)</f>
        <v>#REF!</v>
      </c>
    </row>
    <row r="20" spans="1:4" ht="15.75">
      <c r="A20" s="58" t="s">
        <v>18</v>
      </c>
      <c r="B20" s="58"/>
      <c r="C20" s="58"/>
      <c r="D20" s="35" t="e">
        <f>SUM(D17,D19)</f>
        <v>#REF!</v>
      </c>
    </row>
    <row r="22" spans="1:4" ht="15.75">
      <c r="A22" s="57" t="s">
        <v>20</v>
      </c>
      <c r="B22" s="57"/>
      <c r="C22" s="57"/>
      <c r="D22" s="27" t="e">
        <f>SUM(#REF!)</f>
        <v>#REF!</v>
      </c>
    </row>
    <row r="23" spans="1:4" ht="15.75">
      <c r="A23" s="33"/>
      <c r="B23" s="33"/>
      <c r="C23" s="33"/>
      <c r="D23" s="34"/>
    </row>
    <row r="24" spans="1:4" ht="15.75">
      <c r="A24" s="58" t="s">
        <v>21</v>
      </c>
      <c r="B24" s="58"/>
      <c r="C24" s="58"/>
      <c r="D24" s="35" t="e">
        <f>SUM(D22,D20)</f>
        <v>#REF!</v>
      </c>
    </row>
  </sheetData>
  <mergeCells count="15">
    <mergeCell ref="A7:A8"/>
    <mergeCell ref="A22:C22"/>
    <mergeCell ref="A24:C24"/>
    <mergeCell ref="A16:B16"/>
    <mergeCell ref="A2:D2"/>
    <mergeCell ref="A14:B14"/>
    <mergeCell ref="A20:C20"/>
    <mergeCell ref="A17:C17"/>
    <mergeCell ref="A18:C18"/>
    <mergeCell ref="A19:C19"/>
    <mergeCell ref="A6:B6"/>
    <mergeCell ref="A9:B9"/>
    <mergeCell ref="A10:A11"/>
    <mergeCell ref="A12:B12"/>
    <mergeCell ref="A4:A5"/>
  </mergeCells>
  <printOptions horizontalCentered="1"/>
  <pageMargins left="0.25" right="0.25" top="0.25" bottom="0.25" header="0.5" footer="0.5"/>
  <pageSetup horizontalDpi="600" verticalDpi="600" orientation="landscape" paperSize="5" scale="80" r:id="rId1"/>
  <headerFooter alignWithMargins="0">
    <oddFooter>&amp;L&amp;"Times New Roman,Regular"&amp;8Rev 4.11.2011&amp;R&amp;"Times New Roman,Regular"&amp;8Page &amp;P</oddFooter>
  </headerFooter>
  <ignoredErrors>
    <ignoredError sqref="C15:D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kashaffer</dc:creator>
  <cp:keywords/>
  <dc:description/>
  <cp:lastModifiedBy>Walden, Roxanne</cp:lastModifiedBy>
  <cp:lastPrinted>2015-09-16T13:54:27Z</cp:lastPrinted>
  <dcterms:created xsi:type="dcterms:W3CDTF">2008-09-05T19:13:41Z</dcterms:created>
  <dcterms:modified xsi:type="dcterms:W3CDTF">2022-05-19T17:59:19Z</dcterms:modified>
  <cp:category/>
  <cp:version/>
  <cp:contentType/>
  <cp:contentStatus/>
</cp:coreProperties>
</file>